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workbookProtection workbookPassword="CA7C" lockStructure="1" lockWindows="1"/>
  <bookViews>
    <workbookView xWindow="0" yWindow="0" windowWidth="28800" windowHeight="12225"/>
  </bookViews>
  <sheets>
    <sheet name="Прайс" sheetId="1" r:id="rId1"/>
  </sheets>
  <definedNames>
    <definedName name="_xlnm._FilterDatabase" localSheetId="0" hidden="1">Прайс!$A$3:$S$51</definedName>
    <definedName name="Z_2CBA4BEA_7D7F_4527_B7E8_4234401118D5_.wvu.Cols" localSheetId="0" hidden="1">Прайс!$R:$U</definedName>
    <definedName name="Z_2CBA4BEA_7D7F_4527_B7E8_4234401118D5_.wvu.FilterData" localSheetId="0" hidden="1">Прайс!$A$3:$S$51</definedName>
    <definedName name="Z_2CBA4BEA_7D7F_4527_B7E8_4234401118D5_.wvu.PrintArea" localSheetId="0" hidden="1">Прайс!$A$2:$Q$51</definedName>
    <definedName name="_xlnm.Print_Area" localSheetId="0">Прайс!$A$2:$Q$51</definedName>
  </definedNames>
  <calcPr calcId="145621"/>
  <customWorkbookViews>
    <customWorkbookView name="RePack by Diakov - Личное представление" guid="{2CBA4BEA-7D7F-4527-B7E8-4234401118D5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K51" i="1" l="1"/>
  <c r="K49" i="1"/>
  <c r="J49" i="1"/>
  <c r="E47" i="1"/>
  <c r="E4" i="1" l="1"/>
  <c r="O27" i="1" l="1"/>
  <c r="M27" i="1"/>
  <c r="K27" i="1"/>
  <c r="I27" i="1"/>
  <c r="J27" i="1" s="1"/>
  <c r="U27" i="1"/>
  <c r="E27" i="1"/>
  <c r="O29" i="1"/>
  <c r="K29" i="1"/>
  <c r="I29" i="1"/>
  <c r="J29" i="1" s="1"/>
  <c r="U29" i="1"/>
  <c r="U28" i="1"/>
  <c r="E29" i="1"/>
  <c r="M29" i="1" s="1"/>
  <c r="O28" i="1"/>
  <c r="K28" i="1"/>
  <c r="I28" i="1"/>
  <c r="J28" i="1" s="1"/>
  <c r="E28" i="1"/>
  <c r="M28" i="1" s="1"/>
  <c r="O20" i="1" l="1"/>
  <c r="I20" i="1"/>
  <c r="J20" i="1" s="1"/>
  <c r="K20" i="1"/>
  <c r="U20" i="1"/>
  <c r="E20" i="1"/>
  <c r="M20" i="1" s="1"/>
  <c r="O21" i="1"/>
  <c r="I21" i="1"/>
  <c r="J21" i="1" s="1"/>
  <c r="K21" i="1"/>
  <c r="U21" i="1"/>
  <c r="E21" i="1"/>
  <c r="M21" i="1" s="1"/>
  <c r="O4" i="1"/>
  <c r="K4" i="1"/>
  <c r="I4" i="1"/>
  <c r="J4" i="1" s="1"/>
  <c r="M4" i="1"/>
  <c r="O22" i="1" l="1"/>
  <c r="K22" i="1"/>
  <c r="I22" i="1"/>
  <c r="J22" i="1" s="1"/>
  <c r="E22" i="1"/>
  <c r="M22" i="1" s="1"/>
  <c r="U26" i="1" l="1"/>
  <c r="O26" i="1"/>
  <c r="M37" i="1"/>
  <c r="K26" i="1"/>
  <c r="I26" i="1"/>
  <c r="J26" i="1" s="1"/>
  <c r="E26" i="1"/>
  <c r="M26" i="1" s="1"/>
  <c r="O5" i="1" l="1"/>
  <c r="I5" i="1"/>
  <c r="J5" i="1" s="1"/>
  <c r="K5" i="1"/>
  <c r="E5" i="1"/>
  <c r="M5" i="1" s="1"/>
  <c r="K25" i="1" l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 s="1"/>
  <c r="K6" i="1"/>
  <c r="K7" i="1"/>
  <c r="K8" i="1"/>
  <c r="K9" i="1"/>
  <c r="K10" i="1"/>
  <c r="K11" i="1"/>
  <c r="K12" i="1"/>
  <c r="K13" i="1"/>
  <c r="K14" i="1"/>
  <c r="K15" i="1"/>
  <c r="O6" i="1" l="1"/>
  <c r="O7" i="1"/>
  <c r="E6" i="1"/>
  <c r="E7" i="1"/>
  <c r="M7" i="1" s="1"/>
  <c r="M6" i="1" l="1"/>
  <c r="I44" i="1"/>
  <c r="J44" i="1" s="1"/>
  <c r="I7" i="1"/>
  <c r="J7" i="1" s="1"/>
  <c r="I8" i="1"/>
  <c r="J8" i="1" s="1"/>
  <c r="I9" i="1"/>
  <c r="J9" i="1" s="1"/>
  <c r="I10" i="1"/>
  <c r="J10" i="1" s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I17" i="1"/>
  <c r="J17" i="1" s="1"/>
  <c r="I18" i="1"/>
  <c r="J18" i="1" s="1"/>
  <c r="I19" i="1"/>
  <c r="J19" i="1" s="1"/>
  <c r="I23" i="1"/>
  <c r="J23" i="1" s="1"/>
  <c r="I24" i="1"/>
  <c r="J24" i="1" s="1"/>
  <c r="I25" i="1"/>
  <c r="J25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40" i="1"/>
  <c r="J40" i="1" s="1"/>
  <c r="I41" i="1"/>
  <c r="J41" i="1" s="1"/>
  <c r="I42" i="1"/>
  <c r="J42" i="1" s="1"/>
  <c r="I43" i="1"/>
  <c r="J43" i="1" s="1"/>
  <c r="I45" i="1"/>
  <c r="J45" i="1" s="1"/>
  <c r="I6" i="1"/>
  <c r="J6" i="1" s="1"/>
  <c r="O18" i="1"/>
  <c r="O36" i="1"/>
  <c r="O40" i="1"/>
  <c r="O8" i="1"/>
  <c r="O9" i="1"/>
  <c r="O10" i="1"/>
  <c r="O11" i="1"/>
  <c r="O12" i="1"/>
  <c r="O13" i="1"/>
  <c r="O14" i="1"/>
  <c r="O15" i="1"/>
  <c r="O16" i="1"/>
  <c r="O17" i="1"/>
  <c r="O19" i="1"/>
  <c r="O23" i="1"/>
  <c r="O24" i="1"/>
  <c r="O25" i="1"/>
  <c r="O30" i="1"/>
  <c r="O31" i="1"/>
  <c r="O32" i="1"/>
  <c r="O33" i="1"/>
  <c r="O34" i="1"/>
  <c r="O35" i="1"/>
  <c r="O37" i="1"/>
  <c r="O38" i="1"/>
  <c r="O39" i="1"/>
  <c r="O41" i="1"/>
  <c r="O42" i="1"/>
  <c r="O43" i="1"/>
  <c r="O44" i="1"/>
  <c r="O45" i="1"/>
  <c r="O47" i="1" s="1"/>
  <c r="U12" i="1"/>
  <c r="U13" i="1"/>
  <c r="U14" i="1"/>
  <c r="U15" i="1"/>
  <c r="U23" i="1"/>
  <c r="U24" i="1"/>
  <c r="U25" i="1"/>
  <c r="K23" i="1"/>
  <c r="K24" i="1"/>
  <c r="E23" i="1"/>
  <c r="M23" i="1" s="1"/>
  <c r="E24" i="1"/>
  <c r="M24" i="1" s="1"/>
  <c r="E25" i="1"/>
  <c r="M25" i="1" s="1"/>
  <c r="E30" i="1"/>
  <c r="M30" i="1" s="1"/>
  <c r="E12" i="1"/>
  <c r="M12" i="1" s="1"/>
  <c r="E13" i="1"/>
  <c r="M13" i="1" s="1"/>
  <c r="E14" i="1"/>
  <c r="M14" i="1" s="1"/>
  <c r="E15" i="1"/>
  <c r="M15" i="1"/>
  <c r="E16" i="1"/>
  <c r="M16" i="1" s="1"/>
  <c r="E17" i="1"/>
  <c r="M17" i="1" s="1"/>
  <c r="E18" i="1"/>
  <c r="M18" i="1" s="1"/>
  <c r="U10" i="1"/>
  <c r="U17" i="1"/>
  <c r="U31" i="1"/>
  <c r="U33" i="1"/>
  <c r="U34" i="1"/>
  <c r="U37" i="1"/>
  <c r="U41" i="1"/>
  <c r="U45" i="1"/>
  <c r="U7" i="1"/>
  <c r="U6" i="1"/>
  <c r="E9" i="1"/>
  <c r="M9" i="1" s="1"/>
  <c r="E10" i="1"/>
  <c r="M10" i="1" s="1"/>
  <c r="E11" i="1"/>
  <c r="M11" i="1" s="1"/>
  <c r="U9" i="1"/>
  <c r="E39" i="1"/>
  <c r="M39" i="1" s="1"/>
  <c r="E40" i="1"/>
  <c r="M40" i="1" s="1"/>
  <c r="E41" i="1"/>
  <c r="M41" i="1" s="1"/>
  <c r="E45" i="1"/>
  <c r="M45" i="1" s="1"/>
  <c r="M47" i="1" s="1"/>
  <c r="E38" i="1"/>
  <c r="M38" i="1" s="1"/>
  <c r="E44" i="1"/>
  <c r="M44" i="1" s="1"/>
  <c r="E43" i="1"/>
  <c r="M43" i="1" s="1"/>
  <c r="E42" i="1"/>
  <c r="M42" i="1" s="1"/>
  <c r="E8" i="1"/>
  <c r="M8" i="1" s="1"/>
  <c r="E36" i="1"/>
  <c r="M36" i="1" s="1"/>
  <c r="E35" i="1"/>
  <c r="M35" i="1" s="1"/>
  <c r="E34" i="1"/>
  <c r="M34" i="1" s="1"/>
  <c r="E33" i="1"/>
  <c r="M33" i="1" s="1"/>
  <c r="E32" i="1"/>
  <c r="M32" i="1" s="1"/>
  <c r="E31" i="1"/>
  <c r="M31" i="1" s="1"/>
  <c r="E19" i="1"/>
  <c r="M19" i="1" s="1"/>
  <c r="U19" i="1"/>
  <c r="U30" i="1"/>
  <c r="U35" i="1"/>
  <c r="U36" i="1"/>
  <c r="U8" i="1"/>
  <c r="U43" i="1"/>
  <c r="U44" i="1"/>
  <c r="U39" i="1"/>
  <c r="U40" i="1"/>
  <c r="U16" i="1"/>
  <c r="K16" i="1"/>
  <c r="K19" i="1"/>
  <c r="K18" i="1"/>
  <c r="U42" i="1"/>
  <c r="U32" i="1"/>
  <c r="U18" i="1"/>
  <c r="U11" i="1"/>
  <c r="K17" i="1"/>
  <c r="U38" i="1"/>
  <c r="J47" i="1" l="1"/>
</calcChain>
</file>

<file path=xl/sharedStrings.xml><?xml version="1.0" encoding="utf-8"?>
<sst xmlns="http://schemas.openxmlformats.org/spreadsheetml/2006/main" count="228" uniqueCount="180">
  <si>
    <t>Арт.</t>
  </si>
  <si>
    <t>Всего со скидкой</t>
  </si>
  <si>
    <t>Всего по базе</t>
  </si>
  <si>
    <t>Договорная цена за минусом</t>
  </si>
  <si>
    <t>%</t>
  </si>
  <si>
    <t xml:space="preserve">    сумма к оплате по договорной цене</t>
  </si>
  <si>
    <t>При подтверждении заказа счет будет выставлен в течении трех дней.</t>
  </si>
  <si>
    <t>Объем 1 кор.</t>
  </si>
  <si>
    <t>Общий объем</t>
  </si>
  <si>
    <t xml:space="preserve">Цена договорная </t>
  </si>
  <si>
    <t>Сумма по договорным ценам</t>
  </si>
  <si>
    <t>Сумма по базовым ценам</t>
  </si>
  <si>
    <t>Кол-во коробок заказа</t>
  </si>
  <si>
    <t>EAN -13(единичный)</t>
  </si>
  <si>
    <t>ITF 14(транспортный)</t>
  </si>
  <si>
    <t>Возраст</t>
  </si>
  <si>
    <t>старше 3-х</t>
  </si>
  <si>
    <t>до 3-х</t>
  </si>
  <si>
    <t>Размер скидки</t>
  </si>
  <si>
    <t>Фото</t>
  </si>
  <si>
    <t xml:space="preserve">Рекомендованная Розничная Цена </t>
  </si>
  <si>
    <t xml:space="preserve">Цена </t>
  </si>
  <si>
    <t>М100</t>
  </si>
  <si>
    <t>М104</t>
  </si>
  <si>
    <t>М105</t>
  </si>
  <si>
    <t>М106</t>
  </si>
  <si>
    <t>М109</t>
  </si>
  <si>
    <t>М101</t>
  </si>
  <si>
    <t>М102</t>
  </si>
  <si>
    <t>М103</t>
  </si>
  <si>
    <t>М110</t>
  </si>
  <si>
    <t>М111</t>
  </si>
  <si>
    <t>М112</t>
  </si>
  <si>
    <t>М113</t>
  </si>
  <si>
    <t>М114</t>
  </si>
  <si>
    <t>М115</t>
  </si>
  <si>
    <t>М116</t>
  </si>
  <si>
    <t>М117</t>
  </si>
  <si>
    <t>М118</t>
  </si>
  <si>
    <t>М119</t>
  </si>
  <si>
    <t>М121</t>
  </si>
  <si>
    <t>М122</t>
  </si>
  <si>
    <t>М123</t>
  </si>
  <si>
    <t>М124</t>
  </si>
  <si>
    <t>М120</t>
  </si>
  <si>
    <t>М125</t>
  </si>
  <si>
    <t>М126</t>
  </si>
  <si>
    <t>М127</t>
  </si>
  <si>
    <t xml:space="preserve">      БЛАНК ЗАКАЗА</t>
  </si>
  <si>
    <t>М134</t>
  </si>
  <si>
    <t>М139</t>
  </si>
  <si>
    <t>М140</t>
  </si>
  <si>
    <t>М141</t>
  </si>
  <si>
    <t>М132</t>
  </si>
  <si>
    <t>М131</t>
  </si>
  <si>
    <t>М128</t>
  </si>
  <si>
    <t>Игрушка мягконабивная мячик (Медвежонок)</t>
  </si>
  <si>
    <t>Игрушка мягконабивная мячик (Зайка)</t>
  </si>
  <si>
    <t>Игрушка мягконабивная мячик (Котёнок)</t>
  </si>
  <si>
    <t>Игрушка кубики (Собачки)</t>
  </si>
  <si>
    <t>Игрушка мягконабивная (развивающий кубик Котёнок)</t>
  </si>
  <si>
    <t xml:space="preserve">Игрушка мягконабивная (развивающий кубик Щенок)
</t>
  </si>
  <si>
    <t>Игрушка мягконабивная (развивающий кубик Мышка)</t>
  </si>
  <si>
    <t>Игрушка с вишнёвыми косточками (Единорог)</t>
  </si>
  <si>
    <t>Игрушка с вишнёвыми косточками (Оленёнок)</t>
  </si>
  <si>
    <t>Игрушка с вишнёвыми косточками (Панда)</t>
  </si>
  <si>
    <t>Игрушка с вишнёвыми косточками (Дино мята)</t>
  </si>
  <si>
    <t>Игрушка с вишнёвыми косточками (Дино лаванда)</t>
  </si>
  <si>
    <t>Игрушка с вишнёвыми косточками (Пингвин с пингвинёнком)</t>
  </si>
  <si>
    <t>Игрушка с вишнёвыми косточками (Лисёнок Роберт)</t>
  </si>
  <si>
    <t>Игрушка с вишнёвыми косточками (Собачка Штраус)</t>
  </si>
  <si>
    <t xml:space="preserve">Игрушка с вишнёвыми косточками (Котёнок Леонард) 
</t>
  </si>
  <si>
    <t>Игрушка с вишнёвыми косточками (Медвежонок Вильям)</t>
  </si>
  <si>
    <t>Игрушка (набор инструментов)</t>
  </si>
  <si>
    <t>Вес 1 игрушки</t>
  </si>
  <si>
    <t>Общий вес</t>
  </si>
  <si>
    <t>https://disk.yandex.ru/d/qpa1NQ1wzM-Iwg</t>
  </si>
  <si>
    <t>https://disk.yandex.ru/d/_RI-eNqF-vgZYQ</t>
  </si>
  <si>
    <t>https://disk.yandex.ru/d/RlIF41waNFP5fA</t>
  </si>
  <si>
    <t>https://disk.yandex.ru/d/-T7ANTOQUL_oiQ</t>
  </si>
  <si>
    <t>https://disk.yandex.ru/d/94sTMfW7B3h5fg</t>
  </si>
  <si>
    <t>https://disk.yandex.ru/d/b5jTJcH4JQmf9w</t>
  </si>
  <si>
    <t>https://disk.yandex.ru/d/bfWAiFdbPiZG0Q</t>
  </si>
  <si>
    <t>https://disk.yandex.ru/d/1Loui-tKNo1I0g</t>
  </si>
  <si>
    <t>https://disk.yandex.ru/d/6C9eiFR0ZFbqQw</t>
  </si>
  <si>
    <t>https://disk.yandex.ru/d/MaVJD5Rmk3vMPw</t>
  </si>
  <si>
    <t>https://disk.yandex.ru/d/Wnc9AgKxiv2tjg</t>
  </si>
  <si>
    <t>https://disk.yandex.ru/d/QTXCSG4bAIILSA</t>
  </si>
  <si>
    <t>https://disk.yandex.ru/d/uK9Se4Nn6oqJkw</t>
  </si>
  <si>
    <t>https://disk.yandex.ru/d/GoetUo1bKwtWbg</t>
  </si>
  <si>
    <t>https://disk.yandex.ru/d/HdExN9g7y5Plyg</t>
  </si>
  <si>
    <t>https://disk.yandex.ru/d/tp2XRJQc_biEDg</t>
  </si>
  <si>
    <t>https://disk.yandex.ru/d/IaWSczRivOTQiA</t>
  </si>
  <si>
    <t>https://disk.yandex.ru/d/QYlUQqBBBEzyGA</t>
  </si>
  <si>
    <t>https://disk.yandex.ru/d/34CtgWU54SCQGQ</t>
  </si>
  <si>
    <t>https://disk.yandex.ru/d/zDkxHy5N_rsr3Q</t>
  </si>
  <si>
    <t>https://disk.yandex.ru/d/qdJ4clbEbnZaFg</t>
  </si>
  <si>
    <t>https://disk.yandex.ru/d/VETJQMEubsJxCA</t>
  </si>
  <si>
    <t>https://disk.yandex.ru/d/Wsk7EcPa4Z06UQ</t>
  </si>
  <si>
    <t>https://disk.yandex.ru/d/F42b0nYC9k6ZxA</t>
  </si>
  <si>
    <t>https://disk.yandex.ru/d/Brsq-mPh3ZTe2A</t>
  </si>
  <si>
    <t>https://disk.yandex.ru/d/yC5kNIRV4rvFdw</t>
  </si>
  <si>
    <t>https://disk.yandex.ru/d/x-QAZJpWFbZi5Q</t>
  </si>
  <si>
    <t>https://disk.yandex.ru/d/4EFPIUAhGuG1Gg</t>
  </si>
  <si>
    <t>https://disk.yandex.ru/d/pkbHPtJuqOfaaw</t>
  </si>
  <si>
    <t>https://disk.yandex.ru/d/gZcvIviapCWwXg</t>
  </si>
  <si>
    <t>https://disk.yandex.ru/d/aUETvwDwp625zQ</t>
  </si>
  <si>
    <t>https://disk.yandex.ru/d/XtlCMwZXbVS-UQ</t>
  </si>
  <si>
    <t>https://disk.yandex.ru/d/fxiIwfS3Li7j7A</t>
  </si>
  <si>
    <t xml:space="preserve">Длина - 33 см Ширина - 11 см Высота - 9 см
</t>
  </si>
  <si>
    <t xml:space="preserve">Длина - 46 см Ширина -11 см Высота - 9 см
</t>
  </si>
  <si>
    <t xml:space="preserve">Длина - 12 см Ширина - 11 см Высота - 13 см
</t>
  </si>
  <si>
    <t xml:space="preserve">Длина - 15 см Ширина - 11 см Высота - 13 см
</t>
  </si>
  <si>
    <t xml:space="preserve">Длина - 10 см Ширина - 11 см Высота - 13 см
</t>
  </si>
  <si>
    <t xml:space="preserve">Длина - 11 см Ширина - 13 см Высота - 10 см
</t>
  </si>
  <si>
    <t xml:space="preserve">Длина - 29 см Ширина - 18 см Высота - 14 см
</t>
  </si>
  <si>
    <t xml:space="preserve">Длина - 25 см Ширина - 15 см Высота - 5 см
</t>
  </si>
  <si>
    <t xml:space="preserve">Длина - 24 см Ширина - 15 см Высота - 5 см
</t>
  </si>
  <si>
    <t xml:space="preserve">Длина - 23 см Ширина - 19 см Высота - 4 см
</t>
  </si>
  <si>
    <t xml:space="preserve">Длина - 22 см Ширина - 22 см Высота - 4 см
</t>
  </si>
  <si>
    <t xml:space="preserve">Длина - 18 см Ширина - 14 см Высота - 4 см
</t>
  </si>
  <si>
    <t xml:space="preserve">Длина - 20 см Ширина - 14 см Высота - 4 см
</t>
  </si>
  <si>
    <t xml:space="preserve">Длина - 22 см Ширина - 14 см Высота - 5 см
</t>
  </si>
  <si>
    <t xml:space="preserve">Длина - 21 см Ширина - 11 см Высота - 5 см
</t>
  </si>
  <si>
    <t xml:space="preserve">Длина - 24 см Ширина - 13 см Высота - 5 см
</t>
  </si>
  <si>
    <t xml:space="preserve">Длина - 45 см Ширина - 24 см Высота - 7 см
</t>
  </si>
  <si>
    <t xml:space="preserve">Длина - 8/13 см Ширина - 17,5/16 см Высота - 3/5,5 см
</t>
  </si>
  <si>
    <t>Наименование</t>
  </si>
  <si>
    <t>Размеры игрушки</t>
  </si>
  <si>
    <t>Кол-во шт в коробке</t>
  </si>
  <si>
    <t>Кол-во шт в заказе</t>
  </si>
  <si>
    <t>Игрушка мягконабивная 
(Зайка Джон Бежевый)</t>
  </si>
  <si>
    <t>Игрушка мягконабивная 
(Зайка Джон Пудра)</t>
  </si>
  <si>
    <t>Игрушка мягконабивная 
(Зайка Джон Оливка)</t>
  </si>
  <si>
    <t xml:space="preserve">Игрушка мягконабивная 
(Мишка Джордж, бежевый) </t>
  </si>
  <si>
    <t>Игрушка мягконабивная 
(Мишка Джордж, розовый)</t>
  </si>
  <si>
    <t>Игрушка мягконабивная 
(Мишка Джордж, тиффани)</t>
  </si>
  <si>
    <t xml:space="preserve">Игрушка мягконабивная 
(Мишка Джордж, голубой) </t>
  </si>
  <si>
    <t xml:space="preserve">Игрушка кубики 
(Азбука с картинками) </t>
  </si>
  <si>
    <t xml:space="preserve">Игрушка кубики 
(Домашние животные)
</t>
  </si>
  <si>
    <t xml:space="preserve">Игрушка кубики 
(Дикие животные)
</t>
  </si>
  <si>
    <t>Игрушка с вишнёвыми косточками 
(Медведица с медвежонком)</t>
  </si>
  <si>
    <t xml:space="preserve">Игрушка с вишнёвыми косточками
 (Заяц Себастьян)
</t>
  </si>
  <si>
    <t>Игрушка комфортер 
(Зайка Джон Бежевый)</t>
  </si>
  <si>
    <t>Игрушка комфортер 
(Зайка Джон Пудра)</t>
  </si>
  <si>
    <t>Игрушка комфортер 
(Зайка Джон Оливка)</t>
  </si>
  <si>
    <t xml:space="preserve">Длина - 8 см 
Ширина - 8 см 
Высота - 8 см
</t>
  </si>
  <si>
    <t>М142</t>
  </si>
  <si>
    <t xml:space="preserve">Длина - 22 см
Ширина - 32 см
Высота - 14 см
</t>
  </si>
  <si>
    <t xml:space="preserve">Игрушка мягконабивная подушка (Пельмень) </t>
  </si>
  <si>
    <t>М136</t>
  </si>
  <si>
    <t>Игрушка мягконабивная (Нежная книжка)</t>
  </si>
  <si>
    <t xml:space="preserve">Длина - 21 см Ширина - 10 см Высота - 2 см
</t>
  </si>
  <si>
    <t>https://disk.yandex.ru/d/CRZuztLLWl0Pzw</t>
  </si>
  <si>
    <t>М145</t>
  </si>
  <si>
    <t xml:space="preserve">Длина - 21 см 
Ширина - 14 см 
Высота - 4 см
</t>
  </si>
  <si>
    <t>https://disk.yandex.ru/d/o5rhjiedURbd_w</t>
  </si>
  <si>
    <t>М108</t>
  </si>
  <si>
    <t>«Мяшечки» игрушка погремушка (колечко Гусь)</t>
  </si>
  <si>
    <t xml:space="preserve">Длина - 13 см
Ширина - 17 см
Высота - 3 см
</t>
  </si>
  <si>
    <t>https://disk.yandex.ru/d/i2cep66Xk--YuA</t>
  </si>
  <si>
    <t>М143</t>
  </si>
  <si>
    <t>Игрушка мягконабивная подвеска (Солнышко)</t>
  </si>
  <si>
    <t>Игрушка мягконабивная подвеска (Месяц с петельками)</t>
  </si>
  <si>
    <t xml:space="preserve">Длина - 21 см 
Ширина - 10 см 
Высота - 4 см
</t>
  </si>
  <si>
    <t>https://disk.yandex.ru/d/p5zuswduZdgeLQ</t>
  </si>
  <si>
    <t>М144</t>
  </si>
  <si>
    <t>Игрушка мягконабивная подвеска (Облачко с петельками)</t>
  </si>
  <si>
    <t xml:space="preserve">Длина - 22 см 
Ширина - 17 см 
Высота - 4 см
</t>
  </si>
  <si>
    <t>https://disk.yandex.ru/d/cpWC0SD2ZOYnlw</t>
  </si>
  <si>
    <t>М147</t>
  </si>
  <si>
    <t>Игрушка с вишнёвыми косточками (Разогрелка-пояс «Моя радость»)</t>
  </si>
  <si>
    <t xml:space="preserve">Длина - 11 см Ширина - 20 см Высота - 3 см
</t>
  </si>
  <si>
    <t>https://disk.yandex.ru/d/uhQ74blRoUZEvA</t>
  </si>
  <si>
    <t>М148</t>
  </si>
  <si>
    <t>Игрушка с вишнёвыми косточками (Разогрелка-пояс «Мой зайчик»)</t>
  </si>
  <si>
    <t>https://disk.yandex.ru/d/n7PEw82Ewdtc3w</t>
  </si>
  <si>
    <t>М146</t>
  </si>
  <si>
    <t>Игрушка с вишнёвыми косточками (Разогрелка-пояс «Сладкий сон»)</t>
  </si>
  <si>
    <t>https://disk.yandex.ru/d/KzgEWitQWmIqZQ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</si>
</sst>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"/>
    <numFmt numFmtId="165" formatCode="0.0"/>
  </numFmts>
  <fonts count="35"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4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4"/>
      <name val="Arial"/>
      <family val="2"/>
      <charset val="204"/>
    </font>
    <font>
      <sz val="16"/>
      <name val="Arial"/>
      <family val="2"/>
      <charset val="204"/>
    </font>
    <font>
      <sz val="8"/>
      <name val="Arial"/>
      <family val="2"/>
      <charset val="204"/>
    </font>
    <font>
      <sz val="16"/>
      <name val="Qanelas Medium"/>
      <family val="3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7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48"/>
      <name val="Qanelas Bold"/>
      <family val="3"/>
      <charset val="204"/>
    </font>
    <font>
      <u/>
      <sz val="14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6"/>
      <color rgb="FFFF0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4"/>
      <color theme="10"/>
      <name val="Arial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34"/>
        <b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54"/>
        <bgColor indexed="23"/>
      </patternFill>
    </fill>
    <fill>
      <patternFill patternType="solid">
        <fgColor indexed="57"/>
        <bgColor indexed="21"/>
      </patternFill>
    </fill>
    <fill>
      <patternFill patternType="solid">
        <fgColor indexed="52"/>
        <bgColor indexed="53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19E6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EE848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2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3" fillId="3" borderId="1" applyNumberFormat="0" applyAlignment="0" applyProtection="0"/>
    <xf numFmtId="0" fontId="4" fillId="2" borderId="2" applyNumberFormat="0" applyAlignment="0" applyProtection="0"/>
    <xf numFmtId="0" fontId="5" fillId="2" borderId="1" applyNumberFormat="0" applyAlignment="0" applyProtection="0"/>
    <xf numFmtId="0" fontId="31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3" borderId="7" applyNumberFormat="0" applyAlignment="0" applyProtection="0"/>
    <xf numFmtId="0" fontId="11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8" fillId="0" borderId="0"/>
    <xf numFmtId="0" fontId="13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4" borderId="8" applyNumberForma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16" borderId="0" applyNumberFormat="0" applyBorder="0" applyAlignment="0" applyProtection="0"/>
  </cellStyleXfs>
  <cellXfs count="169">
    <xf numFmtId="0" fontId="0" fillId="0" borderId="0" xfId="0"/>
    <xf numFmtId="0" fontId="19" fillId="17" borderId="10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NumberFormat="1" applyFont="1" applyFill="1" applyBorder="1" applyAlignment="1" applyProtection="1">
      <protection locked="0"/>
    </xf>
    <xf numFmtId="0" fontId="19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17" borderId="0" xfId="0" applyNumberFormat="1" applyFont="1" applyFill="1" applyBorder="1" applyAlignment="1" applyProtection="1">
      <protection locked="0"/>
    </xf>
    <xf numFmtId="0" fontId="19" fillId="2" borderId="0" xfId="0" applyNumberFormat="1" applyFont="1" applyFill="1" applyBorder="1" applyAlignment="1" applyProtection="1">
      <protection locked="0"/>
    </xf>
    <xf numFmtId="0" fontId="18" fillId="0" borderId="10" xfId="37" applyNumberFormat="1" applyFont="1" applyFill="1" applyBorder="1" applyAlignment="1" applyProtection="1">
      <alignment horizontal="center" vertical="center" wrapText="1"/>
      <protection locked="0"/>
    </xf>
    <xf numFmtId="0" fontId="0" fillId="0" borderId="10" xfId="37" applyNumberFormat="1" applyFont="1" applyFill="1" applyBorder="1" applyAlignment="1" applyProtection="1">
      <alignment horizontal="center" vertical="center" wrapText="1"/>
      <protection locked="0"/>
    </xf>
    <xf numFmtId="1" fontId="19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17" borderId="0" xfId="0" applyNumberFormat="1" applyFont="1" applyFill="1" applyBorder="1" applyAlignment="1" applyProtection="1">
      <alignment horizontal="center" vertical="center"/>
      <protection locked="0"/>
    </xf>
    <xf numFmtId="0" fontId="18" fillId="17" borderId="0" xfId="37" applyNumberFormat="1" applyFont="1" applyFill="1" applyBorder="1" applyAlignment="1" applyProtection="1">
      <alignment horizontal="center" vertical="center" wrapText="1"/>
      <protection locked="0"/>
    </xf>
    <xf numFmtId="0" fontId="18" fillId="17" borderId="10" xfId="37" applyNumberFormat="1" applyFont="1" applyFill="1" applyBorder="1" applyAlignment="1" applyProtection="1">
      <alignment horizontal="center" vertical="center" wrapText="1"/>
      <protection locked="0"/>
    </xf>
    <xf numFmtId="2" fontId="19" fillId="0" borderId="0" xfId="0" applyNumberFormat="1" applyFont="1" applyFill="1" applyBorder="1" applyAlignment="1" applyProtection="1">
      <protection locked="0"/>
    </xf>
    <xf numFmtId="0" fontId="21" fillId="0" borderId="0" xfId="0" applyNumberFormat="1" applyFont="1" applyFill="1" applyBorder="1" applyAlignment="1" applyProtection="1">
      <protection locked="0"/>
    </xf>
    <xf numFmtId="0" fontId="18" fillId="17" borderId="11" xfId="37" applyNumberFormat="1" applyFont="1" applyFill="1" applyBorder="1" applyAlignment="1" applyProtection="1">
      <alignment horizontal="center" vertical="center" wrapText="1"/>
      <protection locked="0"/>
    </xf>
    <xf numFmtId="0" fontId="19" fillId="17" borderId="11" xfId="0" applyNumberFormat="1" applyFont="1" applyFill="1" applyBorder="1" applyAlignment="1" applyProtection="1">
      <alignment horizontal="center" vertical="center"/>
      <protection locked="0"/>
    </xf>
    <xf numFmtId="1" fontId="19" fillId="17" borderId="0" xfId="0" applyNumberFormat="1" applyFont="1" applyFill="1" applyBorder="1" applyAlignment="1" applyProtection="1">
      <alignment horizontal="center" vertical="center"/>
      <protection locked="0"/>
    </xf>
    <xf numFmtId="2" fontId="19" fillId="17" borderId="0" xfId="0" applyNumberFormat="1" applyFont="1" applyFill="1" applyBorder="1" applyAlignment="1" applyProtection="1">
      <protection locked="0"/>
    </xf>
    <xf numFmtId="1" fontId="32" fillId="18" borderId="12" xfId="0" applyNumberFormat="1" applyFont="1" applyFill="1" applyBorder="1" applyAlignment="1" applyProtection="1">
      <alignment horizontal="center" vertical="center"/>
      <protection locked="0"/>
    </xf>
    <xf numFmtId="0" fontId="19" fillId="18" borderId="13" xfId="0" applyNumberFormat="1" applyFont="1" applyFill="1" applyBorder="1" applyAlignment="1" applyProtection="1">
      <protection locked="0"/>
    </xf>
    <xf numFmtId="0" fontId="21" fillId="19" borderId="10" xfId="0" applyNumberFormat="1" applyFont="1" applyFill="1" applyBorder="1" applyAlignment="1" applyProtection="1">
      <alignment horizontal="center" vertical="center" wrapText="1"/>
      <protection locked="0"/>
    </xf>
    <xf numFmtId="2" fontId="21" fillId="19" borderId="10" xfId="0" applyNumberFormat="1" applyFont="1" applyFill="1" applyBorder="1" applyAlignment="1" applyProtection="1">
      <alignment horizontal="center" vertical="center" wrapText="1"/>
      <protection locked="0"/>
    </xf>
    <xf numFmtId="2" fontId="21" fillId="19" borderId="11" xfId="0" applyNumberFormat="1" applyFont="1" applyFill="1" applyBorder="1" applyAlignment="1" applyProtection="1">
      <alignment horizontal="center" vertical="center" wrapText="1"/>
      <protection locked="0"/>
    </xf>
    <xf numFmtId="0" fontId="19" fillId="17" borderId="0" xfId="0" applyFont="1" applyFill="1" applyBorder="1" applyAlignment="1">
      <alignment horizontal="center" vertical="center" wrapText="1"/>
    </xf>
    <xf numFmtId="0" fontId="21" fillId="17" borderId="0" xfId="0" applyNumberFormat="1" applyFont="1" applyFill="1" applyBorder="1" applyAlignment="1" applyProtection="1">
      <alignment horizontal="center" vertical="center" wrapText="1"/>
      <protection locked="0"/>
    </xf>
    <xf numFmtId="0" fontId="21" fillId="17" borderId="0" xfId="0" applyNumberFormat="1" applyFont="1" applyFill="1" applyBorder="1" applyAlignment="1" applyProtection="1">
      <protection locked="0"/>
    </xf>
    <xf numFmtId="0" fontId="21" fillId="19" borderId="11" xfId="0" applyNumberFormat="1" applyFont="1" applyFill="1" applyBorder="1" applyAlignment="1" applyProtection="1">
      <alignment horizontal="center" vertical="center" wrapText="1"/>
      <protection locked="0"/>
    </xf>
    <xf numFmtId="0" fontId="19" fillId="17" borderId="12" xfId="0" applyNumberFormat="1" applyFont="1" applyFill="1" applyBorder="1" applyAlignment="1" applyProtection="1">
      <alignment horizontal="center" vertical="center"/>
      <protection locked="0"/>
    </xf>
    <xf numFmtId="0" fontId="20" fillId="17" borderId="0" xfId="0" applyNumberFormat="1" applyFont="1" applyFill="1" applyBorder="1" applyAlignment="1" applyProtection="1">
      <protection locked="0"/>
    </xf>
    <xf numFmtId="0" fontId="20" fillId="0" borderId="0" xfId="0" applyNumberFormat="1" applyFont="1" applyFill="1" applyBorder="1" applyAlignment="1" applyProtection="1">
      <protection locked="0"/>
    </xf>
    <xf numFmtId="0" fontId="25" fillId="20" borderId="14" xfId="0" applyNumberFormat="1" applyFont="1" applyFill="1" applyBorder="1" applyAlignment="1" applyProtection="1">
      <alignment horizontal="center" vertical="center"/>
      <protection locked="0"/>
    </xf>
    <xf numFmtId="0" fontId="25" fillId="17" borderId="0" xfId="0" applyNumberFormat="1" applyFont="1" applyFill="1" applyBorder="1" applyAlignment="1" applyProtection="1">
      <alignment horizontal="center" vertical="center"/>
      <protection locked="0"/>
    </xf>
    <xf numFmtId="0" fontId="26" fillId="20" borderId="1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17" borderId="0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0" fillId="21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21" borderId="14" xfId="0" applyNumberFormat="1" applyFont="1" applyFill="1" applyBorder="1" applyAlignment="1" applyProtection="1">
      <alignment horizontal="center" vertical="center" wrapText="1"/>
      <protection locked="0"/>
    </xf>
    <xf numFmtId="0" fontId="20" fillId="21" borderId="11" xfId="0" applyNumberFormat="1" applyFont="1" applyFill="1" applyBorder="1" applyAlignment="1" applyProtection="1">
      <alignment horizontal="center" vertical="center" wrapText="1"/>
      <protection locked="0"/>
    </xf>
    <xf numFmtId="1" fontId="24" fillId="17" borderId="12" xfId="0" applyNumberFormat="1" applyFont="1" applyFill="1" applyBorder="1" applyAlignment="1" applyProtection="1">
      <alignment horizontal="center"/>
    </xf>
    <xf numFmtId="0" fontId="23" fillId="18" borderId="13" xfId="0" applyNumberFormat="1" applyFont="1" applyFill="1" applyBorder="1" applyAlignment="1" applyProtection="1">
      <alignment horizontal="center" vertical="center"/>
      <protection locked="0"/>
    </xf>
    <xf numFmtId="0" fontId="25" fillId="20" borderId="15" xfId="0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17" borderId="13" xfId="0" applyFont="1" applyFill="1" applyBorder="1" applyAlignment="1">
      <alignment horizontal="center" vertical="center" wrapText="1"/>
    </xf>
    <xf numFmtId="49" fontId="19" fillId="0" borderId="13" xfId="0" applyNumberFormat="1" applyFont="1" applyBorder="1" applyAlignment="1">
      <alignment horizontal="center" vertical="center"/>
    </xf>
    <xf numFmtId="0" fontId="19" fillId="17" borderId="16" xfId="0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18" borderId="17" xfId="0" applyNumberFormat="1" applyFont="1" applyFill="1" applyBorder="1" applyAlignment="1" applyProtection="1">
      <protection locked="0"/>
    </xf>
    <xf numFmtId="0" fontId="19" fillId="18" borderId="18" xfId="0" applyNumberFormat="1" applyFont="1" applyFill="1" applyBorder="1" applyAlignment="1" applyProtection="1">
      <alignment horizontal="center" vertical="center"/>
      <protection locked="0"/>
    </xf>
    <xf numFmtId="0" fontId="20" fillId="21" borderId="19" xfId="0" applyNumberFormat="1" applyFont="1" applyFill="1" applyBorder="1" applyAlignment="1" applyProtection="1">
      <alignment horizontal="center" vertical="center" wrapText="1"/>
      <protection locked="0"/>
    </xf>
    <xf numFmtId="0" fontId="24" fillId="21" borderId="14" xfId="0" applyNumberFormat="1" applyFont="1" applyFill="1" applyBorder="1" applyAlignment="1" applyProtection="1">
      <alignment horizontal="center" vertical="center" wrapText="1"/>
    </xf>
    <xf numFmtId="0" fontId="20" fillId="17" borderId="0" xfId="0" applyNumberFormat="1" applyFont="1" applyFill="1" applyBorder="1" applyAlignment="1" applyProtection="1">
      <alignment horizontal="center" vertical="center" wrapText="1"/>
    </xf>
    <xf numFmtId="0" fontId="25" fillId="0" borderId="10" xfId="0" applyNumberFormat="1" applyFont="1" applyFill="1" applyBorder="1" applyAlignment="1" applyProtection="1">
      <alignment horizontal="center" vertical="center"/>
    </xf>
    <xf numFmtId="0" fontId="24" fillId="17" borderId="0" xfId="0" applyNumberFormat="1" applyFont="1" applyFill="1" applyBorder="1" applyAlignment="1" applyProtection="1">
      <alignment horizontal="center" vertical="center"/>
    </xf>
    <xf numFmtId="0" fontId="24" fillId="22" borderId="10" xfId="0" applyNumberFormat="1" applyFont="1" applyFill="1" applyBorder="1" applyAlignment="1" applyProtection="1"/>
    <xf numFmtId="0" fontId="24" fillId="17" borderId="0" xfId="0" applyNumberFormat="1" applyFont="1" applyFill="1" applyBorder="1" applyAlignment="1" applyProtection="1">
      <alignment horizontal="left" vertical="center"/>
    </xf>
    <xf numFmtId="0" fontId="24" fillId="17" borderId="12" xfId="0" applyNumberFormat="1" applyFont="1" applyFill="1" applyBorder="1" applyAlignment="1" applyProtection="1"/>
    <xf numFmtId="1" fontId="24" fillId="20" borderId="20" xfId="0" applyNumberFormat="1" applyFont="1" applyFill="1" applyBorder="1" applyAlignment="1" applyProtection="1">
      <alignment horizontal="center" vertical="center" wrapText="1"/>
    </xf>
    <xf numFmtId="0" fontId="24" fillId="20" borderId="14" xfId="0" applyNumberFormat="1" applyFont="1" applyFill="1" applyBorder="1" applyAlignment="1" applyProtection="1">
      <alignment horizontal="center" vertical="center" wrapText="1"/>
    </xf>
    <xf numFmtId="0" fontId="24" fillId="23" borderId="14" xfId="0" applyNumberFormat="1" applyFont="1" applyFill="1" applyBorder="1" applyAlignment="1" applyProtection="1">
      <alignment horizontal="center" vertical="center" wrapText="1"/>
    </xf>
    <xf numFmtId="2" fontId="24" fillId="20" borderId="14" xfId="0" applyNumberFormat="1" applyFont="1" applyFill="1" applyBorder="1" applyAlignment="1" applyProtection="1">
      <alignment horizontal="center" vertical="center" wrapText="1"/>
    </xf>
    <xf numFmtId="0" fontId="25" fillId="20" borderId="21" xfId="0" applyFont="1" applyFill="1" applyBorder="1" applyAlignment="1" applyProtection="1">
      <alignment horizontal="center" vertical="center" wrapText="1"/>
    </xf>
    <xf numFmtId="1" fontId="20" fillId="0" borderId="22" xfId="0" applyNumberFormat="1" applyFont="1" applyFill="1" applyBorder="1" applyAlignment="1" applyProtection="1">
      <alignment horizontal="center" vertical="center" wrapText="1"/>
    </xf>
    <xf numFmtId="0" fontId="20" fillId="0" borderId="23" xfId="0" applyNumberFormat="1" applyFont="1" applyFill="1" applyBorder="1" applyAlignment="1" applyProtection="1">
      <alignment horizontal="center" vertical="center" wrapText="1"/>
    </xf>
    <xf numFmtId="0" fontId="0" fillId="0" borderId="10" xfId="0" applyFont="1" applyBorder="1" applyProtection="1"/>
    <xf numFmtId="0" fontId="20" fillId="0" borderId="10" xfId="0" applyFont="1" applyBorder="1" applyAlignment="1" applyProtection="1">
      <alignment horizontal="center" vertical="center" wrapText="1"/>
    </xf>
    <xf numFmtId="0" fontId="20" fillId="17" borderId="10" xfId="0" applyNumberFormat="1" applyFont="1" applyFill="1" applyBorder="1" applyAlignment="1" applyProtection="1">
      <alignment horizontal="center" vertical="center" wrapText="1"/>
    </xf>
    <xf numFmtId="0" fontId="20" fillId="0" borderId="10" xfId="0" applyNumberFormat="1" applyFont="1" applyFill="1" applyBorder="1" applyAlignment="1" applyProtection="1">
      <alignment horizontal="center" vertical="center" wrapText="1"/>
    </xf>
    <xf numFmtId="0" fontId="20" fillId="23" borderId="10" xfId="0" applyNumberFormat="1" applyFont="1" applyFill="1" applyBorder="1" applyAlignment="1" applyProtection="1">
      <alignment horizontal="center" vertical="center" wrapText="1"/>
    </xf>
    <xf numFmtId="2" fontId="20" fillId="0" borderId="10" xfId="0" applyNumberFormat="1" applyFont="1" applyFill="1" applyBorder="1" applyAlignment="1" applyProtection="1">
      <alignment horizontal="center" vertical="center" wrapText="1"/>
    </xf>
    <xf numFmtId="2" fontId="20" fillId="17" borderId="10" xfId="0" applyNumberFormat="1" applyFont="1" applyFill="1" applyBorder="1" applyAlignment="1" applyProtection="1">
      <alignment horizontal="center" vertical="center" wrapText="1"/>
    </xf>
    <xf numFmtId="0" fontId="20" fillId="0" borderId="10" xfId="0" applyNumberFormat="1" applyFont="1" applyFill="1" applyBorder="1" applyAlignment="1" applyProtection="1">
      <alignment horizontal="center" vertical="center"/>
    </xf>
    <xf numFmtId="0" fontId="30" fillId="0" borderId="10" xfId="28" applyNumberFormat="1" applyFont="1" applyFill="1" applyBorder="1" applyAlignment="1" applyProtection="1">
      <alignment horizontal="center" vertical="center" wrapText="1"/>
    </xf>
    <xf numFmtId="164" fontId="20" fillId="0" borderId="24" xfId="0" applyNumberFormat="1" applyFont="1" applyBorder="1" applyAlignment="1" applyProtection="1">
      <alignment horizontal="center" vertical="center" wrapText="1"/>
    </xf>
    <xf numFmtId="1" fontId="20" fillId="17" borderId="22" xfId="0" applyNumberFormat="1" applyFont="1" applyFill="1" applyBorder="1" applyAlignment="1" applyProtection="1">
      <alignment horizontal="center" vertical="center"/>
    </xf>
    <xf numFmtId="0" fontId="20" fillId="17" borderId="23" xfId="0" applyNumberFormat="1" applyFont="1" applyFill="1" applyBorder="1" applyAlignment="1" applyProtection="1">
      <alignment horizontal="center" vertical="center" wrapText="1"/>
    </xf>
    <xf numFmtId="1" fontId="20" fillId="17" borderId="22" xfId="0" applyNumberFormat="1" applyFont="1" applyFill="1" applyBorder="1" applyAlignment="1" applyProtection="1">
      <alignment horizontal="center" vertical="center" wrapText="1"/>
    </xf>
    <xf numFmtId="2" fontId="20" fillId="0" borderId="10" xfId="0" applyNumberFormat="1" applyFont="1" applyFill="1" applyBorder="1" applyAlignment="1" applyProtection="1">
      <alignment horizontal="center" vertical="center"/>
    </xf>
    <xf numFmtId="0" fontId="20" fillId="0" borderId="10" xfId="0" applyNumberFormat="1" applyFont="1" applyFill="1" applyBorder="1" applyAlignment="1" applyProtection="1"/>
    <xf numFmtId="0" fontId="20" fillId="17" borderId="25" xfId="0" applyNumberFormat="1" applyFont="1" applyFill="1" applyBorder="1" applyAlignment="1" applyProtection="1">
      <alignment horizontal="center" vertical="center" wrapText="1"/>
    </xf>
    <xf numFmtId="0" fontId="20" fillId="0" borderId="14" xfId="0" applyNumberFormat="1" applyFont="1" applyFill="1" applyBorder="1" applyAlignment="1" applyProtection="1">
      <alignment horizontal="center" vertical="center"/>
    </xf>
    <xf numFmtId="1" fontId="20" fillId="17" borderId="26" xfId="0" applyNumberFormat="1" applyFont="1" applyFill="1" applyBorder="1" applyAlignment="1" applyProtection="1">
      <alignment horizontal="center" vertical="center" wrapText="1"/>
    </xf>
    <xf numFmtId="0" fontId="20" fillId="17" borderId="27" xfId="0" applyNumberFormat="1" applyFont="1" applyFill="1" applyBorder="1" applyAlignment="1" applyProtection="1">
      <alignment horizontal="center" vertical="center" wrapText="1"/>
    </xf>
    <xf numFmtId="0" fontId="20" fillId="17" borderId="11" xfId="0" applyNumberFormat="1" applyFont="1" applyFill="1" applyBorder="1" applyAlignment="1" applyProtection="1">
      <alignment horizontal="center" vertical="center" wrapText="1"/>
    </xf>
    <xf numFmtId="1" fontId="20" fillId="17" borderId="26" xfId="0" applyNumberFormat="1" applyFont="1" applyFill="1" applyBorder="1" applyAlignment="1" applyProtection="1">
      <alignment horizontal="center" vertical="center"/>
    </xf>
    <xf numFmtId="0" fontId="20" fillId="0" borderId="27" xfId="0" applyNumberFormat="1" applyFont="1" applyFill="1" applyBorder="1" applyAlignment="1" applyProtection="1">
      <alignment horizontal="center" vertical="center" wrapText="1"/>
    </xf>
    <xf numFmtId="0" fontId="0" fillId="0" borderId="11" xfId="0" applyFont="1" applyBorder="1" applyProtection="1"/>
    <xf numFmtId="0" fontId="20" fillId="0" borderId="11" xfId="0" applyNumberFormat="1" applyFont="1" applyFill="1" applyBorder="1" applyAlignment="1" applyProtection="1">
      <alignment horizontal="center" vertical="center" wrapText="1"/>
    </xf>
    <xf numFmtId="0" fontId="20" fillId="23" borderId="11" xfId="0" applyNumberFormat="1" applyFont="1" applyFill="1" applyBorder="1" applyAlignment="1" applyProtection="1">
      <alignment horizontal="center" vertical="center" wrapText="1"/>
    </xf>
    <xf numFmtId="1" fontId="20" fillId="0" borderId="28" xfId="0" applyNumberFormat="1" applyFont="1" applyFill="1" applyBorder="1" applyAlignment="1" applyProtection="1">
      <alignment horizontal="center" vertical="center" wrapText="1"/>
    </xf>
    <xf numFmtId="0" fontId="20" fillId="0" borderId="29" xfId="0" applyNumberFormat="1" applyFont="1" applyFill="1" applyBorder="1" applyAlignment="1" applyProtection="1">
      <alignment horizontal="center" vertical="center" wrapText="1"/>
    </xf>
    <xf numFmtId="0" fontId="0" fillId="0" borderId="19" xfId="0" applyFont="1" applyBorder="1" applyProtection="1"/>
    <xf numFmtId="0" fontId="20" fillId="0" borderId="19" xfId="0" applyFont="1" applyBorder="1" applyAlignment="1" applyProtection="1">
      <alignment horizontal="center" vertical="center" wrapText="1"/>
    </xf>
    <xf numFmtId="0" fontId="20" fillId="17" borderId="19" xfId="0" applyNumberFormat="1" applyFont="1" applyFill="1" applyBorder="1" applyAlignment="1" applyProtection="1">
      <alignment horizontal="center" vertical="center" wrapText="1"/>
    </xf>
    <xf numFmtId="0" fontId="20" fillId="0" borderId="19" xfId="0" applyNumberFormat="1" applyFont="1" applyFill="1" applyBorder="1" applyAlignment="1" applyProtection="1">
      <alignment horizontal="center" vertical="center" wrapText="1"/>
    </xf>
    <xf numFmtId="0" fontId="20" fillId="23" borderId="19" xfId="0" applyNumberFormat="1" applyFont="1" applyFill="1" applyBorder="1" applyAlignment="1" applyProtection="1">
      <alignment horizontal="center" vertical="center" wrapText="1"/>
    </xf>
    <xf numFmtId="2" fontId="20" fillId="0" borderId="19" xfId="0" applyNumberFormat="1" applyFont="1" applyFill="1" applyBorder="1" applyAlignment="1" applyProtection="1">
      <alignment horizontal="center" vertical="center" wrapText="1"/>
    </xf>
    <xf numFmtId="0" fontId="20" fillId="0" borderId="19" xfId="0" applyNumberFormat="1" applyFont="1" applyFill="1" applyBorder="1" applyAlignment="1" applyProtection="1">
      <alignment horizontal="center" vertical="center"/>
    </xf>
    <xf numFmtId="0" fontId="30" fillId="0" borderId="19" xfId="28" applyNumberFormat="1" applyFont="1" applyFill="1" applyBorder="1" applyAlignment="1" applyProtection="1">
      <alignment horizontal="center" vertical="center" wrapText="1"/>
    </xf>
    <xf numFmtId="164" fontId="20" fillId="0" borderId="30" xfId="0" applyNumberFormat="1" applyFont="1" applyBorder="1" applyAlignment="1" applyProtection="1">
      <alignment horizontal="center" vertical="center" wrapText="1"/>
    </xf>
    <xf numFmtId="1" fontId="20" fillId="17" borderId="0" xfId="0" applyNumberFormat="1" applyFont="1" applyFill="1" applyBorder="1" applyAlignment="1" applyProtection="1">
      <alignment horizontal="center" vertical="center" wrapText="1"/>
    </xf>
    <xf numFmtId="0" fontId="0" fillId="17" borderId="0" xfId="0" applyFill="1" applyBorder="1" applyProtection="1"/>
    <xf numFmtId="0" fontId="20" fillId="17" borderId="0" xfId="0" applyFont="1" applyFill="1" applyBorder="1" applyProtection="1"/>
    <xf numFmtId="2" fontId="20" fillId="17" borderId="0" xfId="0" applyNumberFormat="1" applyFont="1" applyFill="1" applyBorder="1" applyAlignment="1" applyProtection="1">
      <alignment horizontal="center" vertical="center" wrapText="1"/>
    </xf>
    <xf numFmtId="0" fontId="19" fillId="17" borderId="0" xfId="0" applyNumberFormat="1" applyFont="1" applyFill="1" applyBorder="1" applyAlignment="1" applyProtection="1"/>
    <xf numFmtId="0" fontId="19" fillId="17" borderId="0" xfId="0" applyFont="1" applyFill="1" applyBorder="1" applyAlignment="1" applyProtection="1">
      <alignment horizontal="center" vertical="center" wrapText="1"/>
    </xf>
    <xf numFmtId="1" fontId="19" fillId="0" borderId="0" xfId="0" applyNumberFormat="1" applyFont="1" applyFill="1" applyBorder="1" applyAlignment="1" applyProtection="1">
      <alignment horizontal="center" vertical="center"/>
    </xf>
    <xf numFmtId="0" fontId="25" fillId="0" borderId="10" xfId="0" applyNumberFormat="1" applyFont="1" applyFill="1" applyBorder="1" applyAlignment="1" applyProtection="1">
      <alignment horizontal="center" vertical="center" wrapText="1"/>
    </xf>
    <xf numFmtId="0" fontId="24" fillId="0" borderId="10" xfId="0" applyNumberFormat="1" applyFont="1" applyFill="1" applyBorder="1" applyAlignment="1" applyProtection="1">
      <alignment horizontal="center" vertical="center"/>
    </xf>
    <xf numFmtId="0" fontId="25" fillId="17" borderId="10" xfId="0" applyNumberFormat="1" applyFont="1" applyFill="1" applyBorder="1" applyAlignment="1" applyProtection="1">
      <alignment horizontal="center" vertical="center"/>
    </xf>
    <xf numFmtId="2" fontId="25" fillId="0" borderId="10" xfId="0" applyNumberFormat="1" applyFont="1" applyFill="1" applyBorder="1" applyAlignment="1" applyProtection="1">
      <alignment horizontal="center" vertical="center"/>
    </xf>
    <xf numFmtId="2" fontId="24" fillId="0" borderId="10" xfId="0" applyNumberFormat="1" applyFont="1" applyFill="1" applyBorder="1" applyAlignment="1" applyProtection="1">
      <alignment horizontal="center" vertical="center"/>
    </xf>
    <xf numFmtId="0" fontId="24" fillId="0" borderId="1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>
      <alignment horizontal="center" vertical="center"/>
    </xf>
    <xf numFmtId="1" fontId="20" fillId="17" borderId="0" xfId="0" applyNumberFormat="1" applyFont="1" applyFill="1" applyBorder="1" applyAlignment="1" applyProtection="1">
      <alignment horizontal="center" vertical="center"/>
    </xf>
    <xf numFmtId="0" fontId="24" fillId="17" borderId="31" xfId="0" applyNumberFormat="1" applyFont="1" applyFill="1" applyBorder="1" applyAlignment="1" applyProtection="1">
      <alignment horizontal="center" vertical="center" wrapText="1"/>
    </xf>
    <xf numFmtId="2" fontId="24" fillId="0" borderId="0" xfId="0" applyNumberFormat="1" applyFont="1" applyFill="1" applyBorder="1" applyAlignment="1" applyProtection="1">
      <alignment horizontal="center" vertical="center"/>
    </xf>
    <xf numFmtId="0" fontId="24" fillId="0" borderId="14" xfId="0" applyNumberFormat="1" applyFont="1" applyFill="1" applyBorder="1" applyAlignment="1" applyProtection="1">
      <alignment horizontal="center" vertical="center" wrapText="1"/>
    </xf>
    <xf numFmtId="2" fontId="24" fillId="0" borderId="14" xfId="0" applyNumberFormat="1" applyFont="1" applyFill="1" applyBorder="1" applyAlignment="1" applyProtection="1">
      <alignment horizontal="center" vertical="center" wrapText="1"/>
    </xf>
    <xf numFmtId="2" fontId="24" fillId="17" borderId="14" xfId="0" applyNumberFormat="1" applyFont="1" applyFill="1" applyBorder="1" applyAlignment="1" applyProtection="1">
      <alignment horizontal="center" vertical="center"/>
    </xf>
    <xf numFmtId="0" fontId="24" fillId="0" borderId="14" xfId="0" applyNumberFormat="1" applyFont="1" applyFill="1" applyBorder="1" applyAlignment="1" applyProtection="1">
      <alignment horizontal="center" vertical="center"/>
    </xf>
    <xf numFmtId="0" fontId="25" fillId="0" borderId="10" xfId="0" applyNumberFormat="1" applyFont="1" applyFill="1" applyBorder="1" applyAlignment="1" applyProtection="1"/>
    <xf numFmtId="0" fontId="19" fillId="17" borderId="0" xfId="0" applyNumberFormat="1" applyFont="1" applyFill="1" applyBorder="1" applyAlignment="1" applyProtection="1">
      <alignment horizontal="center" vertical="center"/>
    </xf>
    <xf numFmtId="1" fontId="20" fillId="0" borderId="0" xfId="0" applyNumberFormat="1" applyFont="1" applyFill="1" applyBorder="1" applyAlignment="1" applyProtection="1">
      <alignment horizontal="center" vertical="center"/>
    </xf>
    <xf numFmtId="0" fontId="24" fillId="0" borderId="10" xfId="0" applyNumberFormat="1" applyFont="1" applyFill="1" applyBorder="1" applyAlignment="1" applyProtection="1">
      <alignment horizontal="center" vertical="center" wrapText="1"/>
    </xf>
    <xf numFmtId="0" fontId="24" fillId="17" borderId="23" xfId="0" applyNumberFormat="1" applyFont="1" applyFill="1" applyBorder="1" applyAlignment="1" applyProtection="1"/>
    <xf numFmtId="0" fontId="24" fillId="0" borderId="12" xfId="0" applyNumberFormat="1" applyFont="1" applyFill="1" applyBorder="1" applyAlignment="1" applyProtection="1"/>
    <xf numFmtId="1" fontId="24" fillId="17" borderId="12" xfId="0" applyNumberFormat="1" applyFont="1" applyFill="1" applyBorder="1" applyAlignment="1" applyProtection="1"/>
    <xf numFmtId="2" fontId="24" fillId="17" borderId="13" xfId="0" applyNumberFormat="1" applyFont="1" applyFill="1" applyBorder="1" applyAlignment="1" applyProtection="1"/>
    <xf numFmtId="2" fontId="24" fillId="17" borderId="10" xfId="0" applyNumberFormat="1" applyFont="1" applyFill="1" applyBorder="1" applyAlignment="1" applyProtection="1">
      <alignment horizontal="center" vertical="center"/>
    </xf>
    <xf numFmtId="0" fontId="24" fillId="0" borderId="31" xfId="0" applyNumberFormat="1" applyFont="1" applyFill="1" applyBorder="1" applyAlignment="1" applyProtection="1">
      <alignment horizontal="center" vertical="center" wrapText="1"/>
    </xf>
    <xf numFmtId="0" fontId="24" fillId="17" borderId="0" xfId="0" applyNumberFormat="1" applyFont="1" applyFill="1" applyBorder="1" applyAlignment="1" applyProtection="1">
      <alignment horizontal="left" vertical="center" wrapText="1"/>
    </xf>
    <xf numFmtId="2" fontId="24" fillId="0" borderId="0" xfId="0" applyNumberFormat="1" applyFont="1" applyFill="1" applyBorder="1" applyAlignment="1" applyProtection="1">
      <alignment horizontal="left" vertical="center"/>
    </xf>
    <xf numFmtId="0" fontId="24" fillId="0" borderId="0" xfId="0" applyNumberFormat="1" applyFont="1" applyFill="1" applyBorder="1" applyAlignment="1" applyProtection="1">
      <alignment horizontal="left" vertical="center"/>
    </xf>
    <xf numFmtId="0" fontId="24" fillId="17" borderId="32" xfId="0" applyNumberFormat="1" applyFont="1" applyFill="1" applyBorder="1" applyAlignment="1" applyProtection="1">
      <alignment horizontal="left" vertical="center"/>
    </xf>
    <xf numFmtId="0" fontId="25" fillId="17" borderId="0" xfId="0" applyNumberFormat="1" applyFont="1" applyFill="1" applyBorder="1" applyAlignment="1" applyProtection="1"/>
    <xf numFmtId="0" fontId="24" fillId="0" borderId="10" xfId="0" applyFont="1" applyBorder="1" applyAlignment="1" applyProtection="1">
      <alignment horizontal="center" vertical="center" wrapText="1"/>
    </xf>
    <xf numFmtId="0" fontId="24" fillId="17" borderId="23" xfId="0" applyFont="1" applyFill="1" applyBorder="1" applyProtection="1"/>
    <xf numFmtId="0" fontId="24" fillId="17" borderId="12" xfId="0" applyFont="1" applyFill="1" applyBorder="1" applyProtection="1"/>
    <xf numFmtId="0" fontId="27" fillId="17" borderId="12" xfId="0" applyNumberFormat="1" applyFont="1" applyFill="1" applyBorder="1" applyAlignment="1" applyProtection="1"/>
    <xf numFmtId="0" fontId="24" fillId="17" borderId="10" xfId="0" applyNumberFormat="1" applyFont="1" applyFill="1" applyBorder="1" applyAlignment="1" applyProtection="1"/>
    <xf numFmtId="2" fontId="28" fillId="0" borderId="10" xfId="0" applyNumberFormat="1" applyFont="1" applyFill="1" applyBorder="1" applyAlignment="1" applyProtection="1">
      <alignment horizontal="center" vertical="center"/>
    </xf>
    <xf numFmtId="2" fontId="28" fillId="17" borderId="10" xfId="0" applyNumberFormat="1" applyFont="1" applyFill="1" applyBorder="1" applyAlignment="1" applyProtection="1">
      <alignment horizontal="center" vertical="center"/>
    </xf>
    <xf numFmtId="0" fontId="25" fillId="0" borderId="0" xfId="0" applyNumberFormat="1" applyFont="1" applyFill="1" applyBorder="1" applyAlignment="1" applyProtection="1"/>
    <xf numFmtId="0" fontId="24" fillId="17" borderId="14" xfId="0" applyNumberFormat="1" applyFont="1" applyFill="1" applyBorder="1" applyAlignment="1" applyProtection="1">
      <alignment horizontal="center" vertical="center" wrapText="1"/>
    </xf>
    <xf numFmtId="0" fontId="25" fillId="17" borderId="15" xfId="0" applyFont="1" applyFill="1" applyBorder="1" applyAlignment="1">
      <alignment horizontal="center" vertical="center" wrapText="1"/>
    </xf>
    <xf numFmtId="0" fontId="25" fillId="17" borderId="14" xfId="0" applyNumberFormat="1" applyFont="1" applyFill="1" applyBorder="1" applyAlignment="1" applyProtection="1">
      <alignment horizontal="center" vertical="center"/>
      <protection locked="0"/>
    </xf>
    <xf numFmtId="0" fontId="26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26" fillId="17" borderId="0" xfId="0" applyNumberFormat="1" applyFont="1" applyFill="1" applyBorder="1" applyAlignment="1" applyProtection="1">
      <alignment horizontal="center" vertical="center"/>
      <protection locked="0"/>
    </xf>
    <xf numFmtId="1" fontId="20" fillId="17" borderId="20" xfId="0" applyNumberFormat="1" applyFont="1" applyFill="1" applyBorder="1" applyAlignment="1" applyProtection="1">
      <alignment horizontal="center" vertical="center" wrapText="1"/>
    </xf>
    <xf numFmtId="0" fontId="20" fillId="17" borderId="14" xfId="0" applyNumberFormat="1" applyFont="1" applyFill="1" applyBorder="1" applyAlignment="1" applyProtection="1">
      <alignment horizontal="center" vertical="center" wrapText="1"/>
    </xf>
    <xf numFmtId="0" fontId="33" fillId="0" borderId="10" xfId="28" applyNumberFormat="1" applyFont="1" applyFill="1" applyBorder="1" applyAlignment="1" applyProtection="1">
      <alignment horizontal="center" vertical="center" wrapText="1"/>
    </xf>
    <xf numFmtId="0" fontId="34" fillId="0" borderId="10" xfId="28" applyNumberFormat="1" applyFont="1" applyFill="1" applyBorder="1" applyAlignment="1" applyProtection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4" xfId="0" applyNumberFormat="1" applyFont="1" applyFill="1" applyBorder="1" applyAlignment="1" applyProtection="1">
      <alignment horizontal="center" vertical="center"/>
      <protection locked="0"/>
    </xf>
    <xf numFmtId="0" fontId="26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20" fillId="0" borderId="20" xfId="0" applyNumberFormat="1" applyFont="1" applyFill="1" applyBorder="1" applyAlignment="1" applyProtection="1">
      <alignment horizontal="center" vertical="center" wrapText="1"/>
    </xf>
    <xf numFmtId="0" fontId="20" fillId="0" borderId="25" xfId="0" applyNumberFormat="1" applyFont="1" applyFill="1" applyBorder="1" applyAlignment="1" applyProtection="1">
      <alignment horizontal="center" vertical="center" wrapText="1"/>
    </xf>
    <xf numFmtId="2" fontId="20" fillId="23" borderId="10" xfId="0" applyNumberFormat="1" applyFont="1" applyFill="1" applyBorder="1" applyAlignment="1" applyProtection="1">
      <alignment horizontal="center" vertical="center" wrapText="1"/>
    </xf>
    <xf numFmtId="165" fontId="20" fillId="0" borderId="10" xfId="0" applyNumberFormat="1" applyFont="1" applyFill="1" applyBorder="1" applyAlignment="1" applyProtection="1">
      <alignment horizontal="center" vertical="center"/>
    </xf>
    <xf numFmtId="165" fontId="20" fillId="17" borderId="10" xfId="0" applyNumberFormat="1" applyFont="1" applyFill="1" applyBorder="1" applyAlignment="1" applyProtection="1">
      <alignment horizontal="center" vertical="center" wrapText="1"/>
    </xf>
    <xf numFmtId="0" fontId="34" fillId="0" borderId="14" xfId="28" applyNumberFormat="1" applyFont="1" applyFill="1" applyBorder="1" applyAlignment="1" applyProtection="1">
      <alignment horizontal="center" vertical="center" wrapText="1"/>
    </xf>
    <xf numFmtId="0" fontId="29" fillId="18" borderId="17" xfId="0" applyNumberFormat="1" applyFont="1" applyFill="1" applyBorder="1" applyAlignment="1" applyProtection="1">
      <alignment horizontal="center" vertical="center"/>
      <protection locked="0"/>
    </xf>
    <xf numFmtId="1" fontId="19" fillId="18" borderId="33" xfId="0" applyNumberFormat="1" applyFont="1" applyFill="1" applyBorder="1" applyAlignment="1" applyProtection="1">
      <alignment horizontal="center" vertical="center"/>
      <protection locked="0"/>
    </xf>
    <xf numFmtId="1" fontId="19" fillId="18" borderId="17" xfId="0" applyNumberFormat="1" applyFont="1" applyFill="1" applyBorder="1" applyAlignment="1" applyProtection="1">
      <alignment horizontal="center" vertical="center"/>
      <protection locked="0"/>
    </xf>
    <xf numFmtId="1" fontId="19" fillId="0" borderId="0" xfId="0" applyNumberFormat="1" applyFont="1" applyFill="1" applyBorder="1" applyAlignment="1" applyProtection="1">
      <alignment horizontal="center" vertical="center"/>
      <protection locked="0"/>
    </xf>
    <xf numFmtId="1" fontId="19" fillId="0" borderId="34" xfId="0" applyNumberFormat="1" applyFont="1" applyFill="1" applyBorder="1" applyAlignment="1" applyProtection="1">
      <alignment horizontal="center" vertical="center"/>
      <protection locked="0"/>
    </xf>
  </cellXfs>
  <cellStyles count="44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28" builtinId="8"/>
    <cellStyle name="Заголовок 1" xfId="29" builtinId="16" customBuiltin="1"/>
    <cellStyle name="Заголовок 2" xfId="30" builtinId="17" customBuiltin="1"/>
    <cellStyle name="Заголовок 3" xfId="31" builtinId="18" customBuiltin="1"/>
    <cellStyle name="Заголовок 4" xfId="32" builtinId="19" customBuiltin="1"/>
    <cellStyle name="Итог" xfId="33" builtinId="25" customBuiltin="1"/>
    <cellStyle name="Контрольная ячейка" xfId="34" builtinId="23" customBuiltin="1"/>
    <cellStyle name="Название" xfId="35" builtinId="15" customBuiltin="1"/>
    <cellStyle name="Нейтральный" xfId="36" builtinId="28" customBuiltin="1"/>
    <cellStyle name="Обычный" xfId="0" builtinId="0"/>
    <cellStyle name="Обычный 2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47FF"/>
      <rgbColor rgb="00CCCCFF"/>
      <rgbColor rgb="00000080"/>
      <rgbColor rgb="00FF00FF"/>
      <rgbColor rgb="00E6E64C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D32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2323DC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</xdr:row>
      <xdr:rowOff>66675</xdr:rowOff>
    </xdr:from>
    <xdr:to>
      <xdr:col>2</xdr:col>
      <xdr:colOff>1409700</xdr:colOff>
      <xdr:row>6</xdr:row>
      <xdr:rowOff>0</xdr:rowOff>
    </xdr:to>
    <xdr:pic>
      <xdr:nvPicPr>
        <xdr:cNvPr id="352925" name="Рисунок 2">
          <a:extLst>
            <a:ext uri="{FF2B5EF4-FFF2-40B4-BE49-F238E27FC236}">
              <a16:creationId xmlns="" xmlns:a16="http://schemas.microsoft.com/office/drawing/2014/main" id="{FDF47D39-92E8-4DB5-A051-C224A907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248275"/>
          <a:ext cx="11430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7</xdr:row>
      <xdr:rowOff>104775</xdr:rowOff>
    </xdr:from>
    <xdr:to>
      <xdr:col>2</xdr:col>
      <xdr:colOff>1343025</xdr:colOff>
      <xdr:row>7</xdr:row>
      <xdr:rowOff>1514475</xdr:rowOff>
    </xdr:to>
    <xdr:pic>
      <xdr:nvPicPr>
        <xdr:cNvPr id="352926" name="Рисунок 3">
          <a:extLst>
            <a:ext uri="{FF2B5EF4-FFF2-40B4-BE49-F238E27FC236}">
              <a16:creationId xmlns="" xmlns:a16="http://schemas.microsoft.com/office/drawing/2014/main" id="{FB907448-E463-4B37-9A3F-FBA342B21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8334375"/>
          <a:ext cx="11049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6</xdr:row>
      <xdr:rowOff>104775</xdr:rowOff>
    </xdr:from>
    <xdr:to>
      <xdr:col>2</xdr:col>
      <xdr:colOff>1381125</xdr:colOff>
      <xdr:row>6</xdr:row>
      <xdr:rowOff>1514475</xdr:rowOff>
    </xdr:to>
    <xdr:pic>
      <xdr:nvPicPr>
        <xdr:cNvPr id="352927" name="Рисунок 4">
          <a:extLst>
            <a:ext uri="{FF2B5EF4-FFF2-40B4-BE49-F238E27FC236}">
              <a16:creationId xmlns="" xmlns:a16="http://schemas.microsoft.com/office/drawing/2014/main" id="{49A2DF69-637E-4C9C-B124-18D906176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810375"/>
          <a:ext cx="10858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8</xdr:row>
      <xdr:rowOff>85725</xdr:rowOff>
    </xdr:from>
    <xdr:to>
      <xdr:col>2</xdr:col>
      <xdr:colOff>1562100</xdr:colOff>
      <xdr:row>8</xdr:row>
      <xdr:rowOff>1457325</xdr:rowOff>
    </xdr:to>
    <xdr:pic>
      <xdr:nvPicPr>
        <xdr:cNvPr id="352928" name="Рисунок 1">
          <a:extLst>
            <a:ext uri="{FF2B5EF4-FFF2-40B4-BE49-F238E27FC236}">
              <a16:creationId xmlns="" xmlns:a16="http://schemas.microsoft.com/office/drawing/2014/main" id="{369DBADF-6426-4435-BC2B-FA84D965B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9839325"/>
          <a:ext cx="13620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9</xdr:row>
      <xdr:rowOff>123825</xdr:rowOff>
    </xdr:from>
    <xdr:to>
      <xdr:col>2</xdr:col>
      <xdr:colOff>1600200</xdr:colOff>
      <xdr:row>9</xdr:row>
      <xdr:rowOff>1495425</xdr:rowOff>
    </xdr:to>
    <xdr:pic>
      <xdr:nvPicPr>
        <xdr:cNvPr id="352929" name="Рисунок 2">
          <a:extLst>
            <a:ext uri="{FF2B5EF4-FFF2-40B4-BE49-F238E27FC236}">
              <a16:creationId xmlns="" xmlns:a16="http://schemas.microsoft.com/office/drawing/2014/main" id="{0E981067-280F-4114-A17E-20089F09B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1401425"/>
          <a:ext cx="13620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10</xdr:row>
      <xdr:rowOff>66675</xdr:rowOff>
    </xdr:from>
    <xdr:to>
      <xdr:col>2</xdr:col>
      <xdr:colOff>1533525</xdr:colOff>
      <xdr:row>10</xdr:row>
      <xdr:rowOff>1466850</xdr:rowOff>
    </xdr:to>
    <xdr:pic>
      <xdr:nvPicPr>
        <xdr:cNvPr id="352930" name="Рисунок 3">
          <a:extLst>
            <a:ext uri="{FF2B5EF4-FFF2-40B4-BE49-F238E27FC236}">
              <a16:creationId xmlns="" xmlns:a16="http://schemas.microsoft.com/office/drawing/2014/main" id="{45391DC7-B9CA-4475-AE64-89CFD091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2868275"/>
          <a:ext cx="13620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15</xdr:row>
      <xdr:rowOff>76200</xdr:rowOff>
    </xdr:from>
    <xdr:to>
      <xdr:col>2</xdr:col>
      <xdr:colOff>1504950</xdr:colOff>
      <xdr:row>15</xdr:row>
      <xdr:rowOff>1514475</xdr:rowOff>
    </xdr:to>
    <xdr:pic>
      <xdr:nvPicPr>
        <xdr:cNvPr id="352932" name="Рисунок 5">
          <a:extLst>
            <a:ext uri="{FF2B5EF4-FFF2-40B4-BE49-F238E27FC236}">
              <a16:creationId xmlns="" xmlns:a16="http://schemas.microsoft.com/office/drawing/2014/main" id="{4130DF25-F679-49D2-80B2-8EBD79C77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22355175"/>
          <a:ext cx="11906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16</xdr:row>
      <xdr:rowOff>114300</xdr:rowOff>
    </xdr:from>
    <xdr:to>
      <xdr:col>2</xdr:col>
      <xdr:colOff>1628775</xdr:colOff>
      <xdr:row>16</xdr:row>
      <xdr:rowOff>1447800</xdr:rowOff>
    </xdr:to>
    <xdr:pic>
      <xdr:nvPicPr>
        <xdr:cNvPr id="352933" name="Рисунок 6">
          <a:extLst>
            <a:ext uri="{FF2B5EF4-FFF2-40B4-BE49-F238E27FC236}">
              <a16:creationId xmlns="" xmlns:a16="http://schemas.microsoft.com/office/drawing/2014/main" id="{B22667E0-FD1F-40B0-BE66-756F80C97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3917275"/>
          <a:ext cx="15335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17</xdr:row>
      <xdr:rowOff>76200</xdr:rowOff>
    </xdr:from>
    <xdr:to>
      <xdr:col>2</xdr:col>
      <xdr:colOff>1695450</xdr:colOff>
      <xdr:row>17</xdr:row>
      <xdr:rowOff>1514475</xdr:rowOff>
    </xdr:to>
    <xdr:pic>
      <xdr:nvPicPr>
        <xdr:cNvPr id="352934" name="Рисунок 7">
          <a:extLst>
            <a:ext uri="{FF2B5EF4-FFF2-40B4-BE49-F238E27FC236}">
              <a16:creationId xmlns="" xmlns:a16="http://schemas.microsoft.com/office/drawing/2014/main" id="{A5E5C052-D728-443F-BABE-1CA8D58A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5403175"/>
          <a:ext cx="16573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18</xdr:row>
      <xdr:rowOff>66675</xdr:rowOff>
    </xdr:from>
    <xdr:to>
      <xdr:col>3</xdr:col>
      <xdr:colOff>0</xdr:colOff>
      <xdr:row>18</xdr:row>
      <xdr:rowOff>1514475</xdr:rowOff>
    </xdr:to>
    <xdr:pic>
      <xdr:nvPicPr>
        <xdr:cNvPr id="352935" name="Рисунок 8">
          <a:extLst>
            <a:ext uri="{FF2B5EF4-FFF2-40B4-BE49-F238E27FC236}">
              <a16:creationId xmlns="" xmlns:a16="http://schemas.microsoft.com/office/drawing/2014/main" id="{21C4F687-84EA-4527-94CE-4EF0F7BBD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26917650"/>
          <a:ext cx="16573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29</xdr:row>
      <xdr:rowOff>9525</xdr:rowOff>
    </xdr:from>
    <xdr:to>
      <xdr:col>2</xdr:col>
      <xdr:colOff>1695450</xdr:colOff>
      <xdr:row>29</xdr:row>
      <xdr:rowOff>1495425</xdr:rowOff>
    </xdr:to>
    <xdr:pic>
      <xdr:nvPicPr>
        <xdr:cNvPr id="352936" name="Рисунок 9">
          <a:extLst>
            <a:ext uri="{FF2B5EF4-FFF2-40B4-BE49-F238E27FC236}">
              <a16:creationId xmlns="" xmlns:a16="http://schemas.microsoft.com/office/drawing/2014/main" id="{91F31B56-1938-4AB4-BEC8-98C53A539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32956500"/>
          <a:ext cx="16573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30</xdr:row>
      <xdr:rowOff>9525</xdr:rowOff>
    </xdr:from>
    <xdr:to>
      <xdr:col>2</xdr:col>
      <xdr:colOff>1695450</xdr:colOff>
      <xdr:row>30</xdr:row>
      <xdr:rowOff>1419225</xdr:rowOff>
    </xdr:to>
    <xdr:pic>
      <xdr:nvPicPr>
        <xdr:cNvPr id="352937" name="Рисунок 10">
          <a:extLst>
            <a:ext uri="{FF2B5EF4-FFF2-40B4-BE49-F238E27FC236}">
              <a16:creationId xmlns="" xmlns:a16="http://schemas.microsoft.com/office/drawing/2014/main" id="{97B05357-8DDF-4595-90B4-32E961488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34480500"/>
          <a:ext cx="165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31</xdr:row>
      <xdr:rowOff>123825</xdr:rowOff>
    </xdr:from>
    <xdr:to>
      <xdr:col>2</xdr:col>
      <xdr:colOff>1685925</xdr:colOff>
      <xdr:row>31</xdr:row>
      <xdr:rowOff>1466850</xdr:rowOff>
    </xdr:to>
    <xdr:pic>
      <xdr:nvPicPr>
        <xdr:cNvPr id="352938" name="Рисунок 11">
          <a:extLst>
            <a:ext uri="{FF2B5EF4-FFF2-40B4-BE49-F238E27FC236}">
              <a16:creationId xmlns="" xmlns:a16="http://schemas.microsoft.com/office/drawing/2014/main" id="{2FF6548A-07DA-4FB9-9343-AE99610EA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6118800"/>
          <a:ext cx="16668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33</xdr:row>
      <xdr:rowOff>66675</xdr:rowOff>
    </xdr:from>
    <xdr:to>
      <xdr:col>2</xdr:col>
      <xdr:colOff>1666875</xdr:colOff>
      <xdr:row>33</xdr:row>
      <xdr:rowOff>1409700</xdr:rowOff>
    </xdr:to>
    <xdr:pic>
      <xdr:nvPicPr>
        <xdr:cNvPr id="352940" name="Рисунок 15">
          <a:extLst>
            <a:ext uri="{FF2B5EF4-FFF2-40B4-BE49-F238E27FC236}">
              <a16:creationId xmlns="" xmlns:a16="http://schemas.microsoft.com/office/drawing/2014/main" id="{30047007-8C50-4E08-8530-72B975F1B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40633650"/>
          <a:ext cx="16002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32</xdr:row>
      <xdr:rowOff>66675</xdr:rowOff>
    </xdr:from>
    <xdr:to>
      <xdr:col>2</xdr:col>
      <xdr:colOff>1704975</xdr:colOff>
      <xdr:row>32</xdr:row>
      <xdr:rowOff>1466850</xdr:rowOff>
    </xdr:to>
    <xdr:pic>
      <xdr:nvPicPr>
        <xdr:cNvPr id="352941" name="Рисунок 16">
          <a:extLst>
            <a:ext uri="{FF2B5EF4-FFF2-40B4-BE49-F238E27FC236}">
              <a16:creationId xmlns="" xmlns:a16="http://schemas.microsoft.com/office/drawing/2014/main" id="{EA4AD05F-5010-4B34-BD2C-08587EAF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9109650"/>
          <a:ext cx="16097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34</xdr:row>
      <xdr:rowOff>266700</xdr:rowOff>
    </xdr:from>
    <xdr:to>
      <xdr:col>2</xdr:col>
      <xdr:colOff>1714500</xdr:colOff>
      <xdr:row>34</xdr:row>
      <xdr:rowOff>1343025</xdr:rowOff>
    </xdr:to>
    <xdr:pic>
      <xdr:nvPicPr>
        <xdr:cNvPr id="352942" name="Рисунок 17">
          <a:extLst>
            <a:ext uri="{FF2B5EF4-FFF2-40B4-BE49-F238E27FC236}">
              <a16:creationId xmlns="" xmlns:a16="http://schemas.microsoft.com/office/drawing/2014/main" id="{DE3F872A-929D-4DA4-8AED-48DC9C5F7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2357675"/>
          <a:ext cx="16573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35</xdr:row>
      <xdr:rowOff>257175</xdr:rowOff>
    </xdr:from>
    <xdr:to>
      <xdr:col>2</xdr:col>
      <xdr:colOff>1666875</xdr:colOff>
      <xdr:row>35</xdr:row>
      <xdr:rowOff>1314450</xdr:rowOff>
    </xdr:to>
    <xdr:pic>
      <xdr:nvPicPr>
        <xdr:cNvPr id="352943" name="Рисунок 18">
          <a:extLst>
            <a:ext uri="{FF2B5EF4-FFF2-40B4-BE49-F238E27FC236}">
              <a16:creationId xmlns="" xmlns:a16="http://schemas.microsoft.com/office/drawing/2014/main" id="{6A15FE7E-059D-498B-905F-1E8D35703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43872150"/>
          <a:ext cx="16287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36</xdr:row>
      <xdr:rowOff>114300</xdr:rowOff>
    </xdr:from>
    <xdr:to>
      <xdr:col>2</xdr:col>
      <xdr:colOff>1714500</xdr:colOff>
      <xdr:row>36</xdr:row>
      <xdr:rowOff>1428750</xdr:rowOff>
    </xdr:to>
    <xdr:pic>
      <xdr:nvPicPr>
        <xdr:cNvPr id="352944" name="Рисунок 19">
          <a:extLst>
            <a:ext uri="{FF2B5EF4-FFF2-40B4-BE49-F238E27FC236}">
              <a16:creationId xmlns="" xmlns:a16="http://schemas.microsoft.com/office/drawing/2014/main" id="{FD2B093C-0AF5-4AC8-830A-A958729B5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45253275"/>
          <a:ext cx="16764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37</xdr:row>
      <xdr:rowOff>85725</xdr:rowOff>
    </xdr:from>
    <xdr:to>
      <xdr:col>2</xdr:col>
      <xdr:colOff>1695450</xdr:colOff>
      <xdr:row>37</xdr:row>
      <xdr:rowOff>1409700</xdr:rowOff>
    </xdr:to>
    <xdr:pic>
      <xdr:nvPicPr>
        <xdr:cNvPr id="352945" name="Рисунок 20">
          <a:extLst>
            <a:ext uri="{FF2B5EF4-FFF2-40B4-BE49-F238E27FC236}">
              <a16:creationId xmlns="" xmlns:a16="http://schemas.microsoft.com/office/drawing/2014/main" id="{991ADC13-9EBE-4B0D-893B-963D899F7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6748700"/>
          <a:ext cx="16002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38</xdr:row>
      <xdr:rowOff>104775</xdr:rowOff>
    </xdr:from>
    <xdr:to>
      <xdr:col>2</xdr:col>
      <xdr:colOff>1666875</xdr:colOff>
      <xdr:row>38</xdr:row>
      <xdr:rowOff>1428750</xdr:rowOff>
    </xdr:to>
    <xdr:pic>
      <xdr:nvPicPr>
        <xdr:cNvPr id="352946" name="Рисунок 21">
          <a:extLst>
            <a:ext uri="{FF2B5EF4-FFF2-40B4-BE49-F238E27FC236}">
              <a16:creationId xmlns="" xmlns:a16="http://schemas.microsoft.com/office/drawing/2014/main" id="{3341E0E4-33C5-4168-8EA9-06CBD622E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8291750"/>
          <a:ext cx="15716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39</xdr:row>
      <xdr:rowOff>9525</xdr:rowOff>
    </xdr:from>
    <xdr:to>
      <xdr:col>2</xdr:col>
      <xdr:colOff>1638300</xdr:colOff>
      <xdr:row>39</xdr:row>
      <xdr:rowOff>1514475</xdr:rowOff>
    </xdr:to>
    <xdr:pic>
      <xdr:nvPicPr>
        <xdr:cNvPr id="352947" name="Рисунок 22">
          <a:extLst>
            <a:ext uri="{FF2B5EF4-FFF2-40B4-BE49-F238E27FC236}">
              <a16:creationId xmlns="" xmlns:a16="http://schemas.microsoft.com/office/drawing/2014/main" id="{649FFC74-E842-41A0-A320-29FF4E9A3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9720500"/>
          <a:ext cx="15144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40</xdr:row>
      <xdr:rowOff>66675</xdr:rowOff>
    </xdr:from>
    <xdr:to>
      <xdr:col>2</xdr:col>
      <xdr:colOff>1647825</xdr:colOff>
      <xdr:row>40</xdr:row>
      <xdr:rowOff>1476375</xdr:rowOff>
    </xdr:to>
    <xdr:pic>
      <xdr:nvPicPr>
        <xdr:cNvPr id="352948" name="Рисунок 23">
          <a:extLst>
            <a:ext uri="{FF2B5EF4-FFF2-40B4-BE49-F238E27FC236}">
              <a16:creationId xmlns="" xmlns:a16="http://schemas.microsoft.com/office/drawing/2014/main" id="{FD5578E5-EB72-4C97-9B88-9161341F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1301650"/>
          <a:ext cx="15716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41</xdr:row>
      <xdr:rowOff>104775</xdr:rowOff>
    </xdr:from>
    <xdr:to>
      <xdr:col>2</xdr:col>
      <xdr:colOff>1362075</xdr:colOff>
      <xdr:row>41</xdr:row>
      <xdr:rowOff>1504950</xdr:rowOff>
    </xdr:to>
    <xdr:pic>
      <xdr:nvPicPr>
        <xdr:cNvPr id="352949" name="Рисунок 24">
          <a:extLst>
            <a:ext uri="{FF2B5EF4-FFF2-40B4-BE49-F238E27FC236}">
              <a16:creationId xmlns="" xmlns:a16="http://schemas.microsoft.com/office/drawing/2014/main" id="{6F4BA619-A055-4FF9-B868-20A81E91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52863750"/>
          <a:ext cx="9620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42</xdr:row>
      <xdr:rowOff>9525</xdr:rowOff>
    </xdr:from>
    <xdr:to>
      <xdr:col>2</xdr:col>
      <xdr:colOff>1362075</xdr:colOff>
      <xdr:row>42</xdr:row>
      <xdr:rowOff>1495425</xdr:rowOff>
    </xdr:to>
    <xdr:pic>
      <xdr:nvPicPr>
        <xdr:cNvPr id="352950" name="Рисунок 25">
          <a:extLst>
            <a:ext uri="{FF2B5EF4-FFF2-40B4-BE49-F238E27FC236}">
              <a16:creationId xmlns="" xmlns:a16="http://schemas.microsoft.com/office/drawing/2014/main" id="{9F6A1711-EF25-4A67-80C4-AD140AB21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54292500"/>
          <a:ext cx="9620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43</xdr:row>
      <xdr:rowOff>28575</xdr:rowOff>
    </xdr:from>
    <xdr:to>
      <xdr:col>2</xdr:col>
      <xdr:colOff>1343025</xdr:colOff>
      <xdr:row>43</xdr:row>
      <xdr:rowOff>1514475</xdr:rowOff>
    </xdr:to>
    <xdr:pic>
      <xdr:nvPicPr>
        <xdr:cNvPr id="352951" name="Рисунок 26">
          <a:extLst>
            <a:ext uri="{FF2B5EF4-FFF2-40B4-BE49-F238E27FC236}">
              <a16:creationId xmlns="" xmlns:a16="http://schemas.microsoft.com/office/drawing/2014/main" id="{CCA39BA9-C315-4DE0-A54C-DA0D18DD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55835550"/>
          <a:ext cx="9429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44</xdr:row>
      <xdr:rowOff>114300</xdr:rowOff>
    </xdr:from>
    <xdr:to>
      <xdr:col>2</xdr:col>
      <xdr:colOff>1628775</xdr:colOff>
      <xdr:row>44</xdr:row>
      <xdr:rowOff>1428750</xdr:rowOff>
    </xdr:to>
    <xdr:pic>
      <xdr:nvPicPr>
        <xdr:cNvPr id="352952" name="Рисунок 27">
          <a:extLst>
            <a:ext uri="{FF2B5EF4-FFF2-40B4-BE49-F238E27FC236}">
              <a16:creationId xmlns="" xmlns:a16="http://schemas.microsoft.com/office/drawing/2014/main" id="{BDDBD44D-0790-4489-B972-291F110B1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445275"/>
          <a:ext cx="15335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11</xdr:row>
      <xdr:rowOff>9525</xdr:rowOff>
    </xdr:from>
    <xdr:to>
      <xdr:col>2</xdr:col>
      <xdr:colOff>1190625</xdr:colOff>
      <xdr:row>12</xdr:row>
      <xdr:rowOff>1</xdr:rowOff>
    </xdr:to>
    <xdr:pic>
      <xdr:nvPicPr>
        <xdr:cNvPr id="352953" name="Рисунок 1">
          <a:extLst>
            <a:ext uri="{FF2B5EF4-FFF2-40B4-BE49-F238E27FC236}">
              <a16:creationId xmlns="" xmlns:a16="http://schemas.microsoft.com/office/drawing/2014/main" id="{A16A0D25-043E-4FF9-BB1C-3AC49E191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15925800"/>
          <a:ext cx="6572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12</xdr:row>
      <xdr:rowOff>38100</xdr:rowOff>
    </xdr:from>
    <xdr:to>
      <xdr:col>2</xdr:col>
      <xdr:colOff>1200150</xdr:colOff>
      <xdr:row>12</xdr:row>
      <xdr:rowOff>1562100</xdr:rowOff>
    </xdr:to>
    <xdr:pic>
      <xdr:nvPicPr>
        <xdr:cNvPr id="352954" name="Рисунок 2">
          <a:extLst>
            <a:ext uri="{FF2B5EF4-FFF2-40B4-BE49-F238E27FC236}">
              <a16:creationId xmlns="" xmlns:a16="http://schemas.microsoft.com/office/drawing/2014/main" id="{5D93FD1D-A669-4B71-956E-3056E75D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545050"/>
          <a:ext cx="6286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13</xdr:row>
      <xdr:rowOff>85725</xdr:rowOff>
    </xdr:from>
    <xdr:to>
      <xdr:col>2</xdr:col>
      <xdr:colOff>1200150</xdr:colOff>
      <xdr:row>14</xdr:row>
      <xdr:rowOff>0</xdr:rowOff>
    </xdr:to>
    <xdr:pic>
      <xdr:nvPicPr>
        <xdr:cNvPr id="352955" name="Рисунок 3">
          <a:extLst>
            <a:ext uri="{FF2B5EF4-FFF2-40B4-BE49-F238E27FC236}">
              <a16:creationId xmlns="" xmlns:a16="http://schemas.microsoft.com/office/drawing/2014/main" id="{336A1731-4CDE-4739-B588-9FFD66D13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19183350"/>
          <a:ext cx="6096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14</xdr:row>
      <xdr:rowOff>66675</xdr:rowOff>
    </xdr:from>
    <xdr:to>
      <xdr:col>2</xdr:col>
      <xdr:colOff>1190625</xdr:colOff>
      <xdr:row>14</xdr:row>
      <xdr:rowOff>1587499</xdr:rowOff>
    </xdr:to>
    <xdr:pic>
      <xdr:nvPicPr>
        <xdr:cNvPr id="352956" name="Рисунок 4">
          <a:extLst>
            <a:ext uri="{FF2B5EF4-FFF2-40B4-BE49-F238E27FC236}">
              <a16:creationId xmlns="" xmlns:a16="http://schemas.microsoft.com/office/drawing/2014/main" id="{C551ED03-FEF7-466A-9F42-7AB99AFE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20754975"/>
          <a:ext cx="6000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22</xdr:row>
      <xdr:rowOff>28575</xdr:rowOff>
    </xdr:from>
    <xdr:to>
      <xdr:col>2</xdr:col>
      <xdr:colOff>1428750</xdr:colOff>
      <xdr:row>22</xdr:row>
      <xdr:rowOff>1485900</xdr:rowOff>
    </xdr:to>
    <xdr:pic>
      <xdr:nvPicPr>
        <xdr:cNvPr id="352957" name="Рисунок 5">
          <a:extLst>
            <a:ext uri="{FF2B5EF4-FFF2-40B4-BE49-F238E27FC236}">
              <a16:creationId xmlns="" xmlns:a16="http://schemas.microsoft.com/office/drawing/2014/main" id="{42039ABF-B810-4DF0-95ED-336E2C7E0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28403550"/>
          <a:ext cx="11334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457200</xdr:colOff>
      <xdr:row>23</xdr:row>
      <xdr:rowOff>104775</xdr:rowOff>
    </xdr:from>
    <xdr:to>
      <xdr:col>2</xdr:col>
      <xdr:colOff>1419225</xdr:colOff>
      <xdr:row>23</xdr:row>
      <xdr:rowOff>1504950</xdr:rowOff>
    </xdr:to>
    <xdr:pic>
      <xdr:nvPicPr>
        <xdr:cNvPr id="352958" name="Рисунок 6">
          <a:extLst>
            <a:ext uri="{FF2B5EF4-FFF2-40B4-BE49-F238E27FC236}">
              <a16:creationId xmlns="" xmlns:a16="http://schemas.microsoft.com/office/drawing/2014/main" id="{09EC3B84-2CDC-4FDA-9569-799D5BB06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30003750"/>
          <a:ext cx="9620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24</xdr:row>
      <xdr:rowOff>9525</xdr:rowOff>
    </xdr:from>
    <xdr:to>
      <xdr:col>2</xdr:col>
      <xdr:colOff>1514475</xdr:colOff>
      <xdr:row>24</xdr:row>
      <xdr:rowOff>1466850</xdr:rowOff>
    </xdr:to>
    <xdr:pic>
      <xdr:nvPicPr>
        <xdr:cNvPr id="352959" name="Рисунок 7">
          <a:extLst>
            <a:ext uri="{FF2B5EF4-FFF2-40B4-BE49-F238E27FC236}">
              <a16:creationId xmlns="" xmlns:a16="http://schemas.microsoft.com/office/drawing/2014/main" id="{AD155B56-B080-4943-B0AE-90F129E84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31432500"/>
          <a:ext cx="13049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16</xdr:col>
      <xdr:colOff>2105025</xdr:colOff>
      <xdr:row>1</xdr:row>
      <xdr:rowOff>0</xdr:rowOff>
    </xdr:to>
    <xdr:pic>
      <xdr:nvPicPr>
        <xdr:cNvPr id="352960" name="Рисунок 2">
          <a:extLst>
            <a:ext uri="{FF2B5EF4-FFF2-40B4-BE49-F238E27FC236}">
              <a16:creationId xmlns="" xmlns:a16="http://schemas.microsoft.com/office/drawing/2014/main" id="{3A7B4836-5AA1-4B41-BA92-A0D354544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2885400" cy="1730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4</xdr:row>
      <xdr:rowOff>95250</xdr:rowOff>
    </xdr:from>
    <xdr:to>
      <xdr:col>2</xdr:col>
      <xdr:colOff>1676400</xdr:colOff>
      <xdr:row>4</xdr:row>
      <xdr:rowOff>1224148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438650" y="5276850"/>
          <a:ext cx="1543050" cy="112889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114302</xdr:colOff>
      <xdr:row>25</xdr:row>
      <xdr:rowOff>57151</xdr:rowOff>
    </xdr:from>
    <xdr:to>
      <xdr:col>2</xdr:col>
      <xdr:colOff>1650914</xdr:colOff>
      <xdr:row>25</xdr:row>
      <xdr:rowOff>1562100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416427" y="38601651"/>
          <a:ext cx="1536612" cy="1504949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21</xdr:row>
      <xdr:rowOff>76201</xdr:rowOff>
    </xdr:from>
    <xdr:to>
      <xdr:col>2</xdr:col>
      <xdr:colOff>1206501</xdr:colOff>
      <xdr:row>21</xdr:row>
      <xdr:rowOff>1447801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530726" y="31000701"/>
          <a:ext cx="97790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317501</xdr:colOff>
      <xdr:row>3</xdr:row>
      <xdr:rowOff>95250</xdr:rowOff>
    </xdr:from>
    <xdr:to>
      <xdr:col>2</xdr:col>
      <xdr:colOff>1666875</xdr:colOff>
      <xdr:row>3</xdr:row>
      <xdr:rowOff>1206500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622801" y="5276850"/>
          <a:ext cx="1349374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20</xdr:row>
      <xdr:rowOff>111125</xdr:rowOff>
    </xdr:from>
    <xdr:to>
      <xdr:col>2</xdr:col>
      <xdr:colOff>1016000</xdr:colOff>
      <xdr:row>20</xdr:row>
      <xdr:rowOff>1460501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587875" y="29511625"/>
          <a:ext cx="730250" cy="1349376"/>
        </a:xfrm>
        <a:prstGeom prst="rect">
          <a:avLst/>
        </a:prstGeom>
      </xdr:spPr>
    </xdr:pic>
    <xdr:clientData/>
  </xdr:twoCellAnchor>
  <xdr:twoCellAnchor editAs="oneCell">
    <xdr:from>
      <xdr:col>2</xdr:col>
      <xdr:colOff>172357</xdr:colOff>
      <xdr:row>19</xdr:row>
      <xdr:rowOff>158749</xdr:rowOff>
    </xdr:from>
    <xdr:to>
      <xdr:col>2</xdr:col>
      <xdr:colOff>1555750</xdr:colOff>
      <xdr:row>19</xdr:row>
      <xdr:rowOff>1432928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474482" y="29559249"/>
          <a:ext cx="1383393" cy="1274179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27</xdr:row>
      <xdr:rowOff>158751</xdr:rowOff>
    </xdr:from>
    <xdr:to>
      <xdr:col>2</xdr:col>
      <xdr:colOff>1285875</xdr:colOff>
      <xdr:row>27</xdr:row>
      <xdr:rowOff>1530902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651375" y="40290751"/>
          <a:ext cx="936625" cy="1372151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444502</xdr:colOff>
      <xdr:row>28</xdr:row>
      <xdr:rowOff>142875</xdr:rowOff>
    </xdr:from>
    <xdr:to>
      <xdr:col>2</xdr:col>
      <xdr:colOff>1254125</xdr:colOff>
      <xdr:row>28</xdr:row>
      <xdr:rowOff>1428750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746627" y="41862375"/>
          <a:ext cx="809623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444501</xdr:colOff>
      <xdr:row>26</xdr:row>
      <xdr:rowOff>23990</xdr:rowOff>
    </xdr:from>
    <xdr:to>
      <xdr:col>2</xdr:col>
      <xdr:colOff>1333501</xdr:colOff>
      <xdr:row>26</xdr:row>
      <xdr:rowOff>1486859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746626" y="40155990"/>
          <a:ext cx="889000" cy="14628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isk.yandex.ru/d/uK9Se4Nn6oqJkw" TargetMode="External"/><Relationship Id="rId18" Type="http://schemas.openxmlformats.org/officeDocument/2006/relationships/hyperlink" Target="https://disk.yandex.ru/d/QYlUQqBBBEzyGA" TargetMode="External"/><Relationship Id="rId26" Type="http://schemas.openxmlformats.org/officeDocument/2006/relationships/hyperlink" Target="https://disk.yandex.ru/d/yC5kNIRV4rvFdw" TargetMode="External"/><Relationship Id="rId39" Type="http://schemas.openxmlformats.org/officeDocument/2006/relationships/hyperlink" Target="https://disk.yandex.ru/d/uhQ74blRoUZEvA" TargetMode="External"/><Relationship Id="rId21" Type="http://schemas.openxmlformats.org/officeDocument/2006/relationships/hyperlink" Target="https://disk.yandex.ru/d/qdJ4clbEbnZaFg" TargetMode="External"/><Relationship Id="rId34" Type="http://schemas.openxmlformats.org/officeDocument/2006/relationships/hyperlink" Target="https://disk.yandex.ru/d/CRZuztLLWl0Pzw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s://disk.yandex.ru/d/bfWAiFdbPiZG0Q" TargetMode="External"/><Relationship Id="rId2" Type="http://schemas.openxmlformats.org/officeDocument/2006/relationships/hyperlink" Target="https://disk.yandex.ru/d/_RI-eNqF-vgZYQ" TargetMode="External"/><Relationship Id="rId16" Type="http://schemas.openxmlformats.org/officeDocument/2006/relationships/hyperlink" Target="https://disk.yandex.ru/d/tp2XRJQc_biEDg" TargetMode="External"/><Relationship Id="rId20" Type="http://schemas.openxmlformats.org/officeDocument/2006/relationships/hyperlink" Target="https://disk.yandex.ru/d/zDkxHy5N_rsr3Q" TargetMode="External"/><Relationship Id="rId29" Type="http://schemas.openxmlformats.org/officeDocument/2006/relationships/hyperlink" Target="https://disk.yandex.ru/d/pkbHPtJuqOfaaw" TargetMode="External"/><Relationship Id="rId41" Type="http://schemas.openxmlformats.org/officeDocument/2006/relationships/hyperlink" Target="https://disk.yandex.ru/d/KzgEWitQWmIqZQ" TargetMode="External"/><Relationship Id="rId1" Type="http://schemas.openxmlformats.org/officeDocument/2006/relationships/hyperlink" Target="https://disk.yandex.ru/d/qpa1NQ1wzM-Iwg" TargetMode="External"/><Relationship Id="rId6" Type="http://schemas.openxmlformats.org/officeDocument/2006/relationships/hyperlink" Target="https://disk.yandex.ru/d/b5jTJcH4JQmf9w" TargetMode="External"/><Relationship Id="rId11" Type="http://schemas.openxmlformats.org/officeDocument/2006/relationships/hyperlink" Target="https://disk.yandex.ru/d/Wnc9AgKxiv2tjg" TargetMode="External"/><Relationship Id="rId24" Type="http://schemas.openxmlformats.org/officeDocument/2006/relationships/hyperlink" Target="https://disk.yandex.ru/d/F42b0nYC9k6ZxA" TargetMode="External"/><Relationship Id="rId32" Type="http://schemas.openxmlformats.org/officeDocument/2006/relationships/hyperlink" Target="https://disk.yandex.ru/d/XtlCMwZXbVS-UQ" TargetMode="External"/><Relationship Id="rId37" Type="http://schemas.openxmlformats.org/officeDocument/2006/relationships/hyperlink" Target="https://disk.yandex.ru/d/p5zuswduZdgeLQ" TargetMode="External"/><Relationship Id="rId40" Type="http://schemas.openxmlformats.org/officeDocument/2006/relationships/hyperlink" Target="https://disk.yandex.ru/d/n7PEw82Ewdtc3w" TargetMode="External"/><Relationship Id="rId5" Type="http://schemas.openxmlformats.org/officeDocument/2006/relationships/hyperlink" Target="https://disk.yandex.ru/d/94sTMfW7B3h5fg" TargetMode="External"/><Relationship Id="rId15" Type="http://schemas.openxmlformats.org/officeDocument/2006/relationships/hyperlink" Target="https://disk.yandex.ru/d/HdExN9g7y5Plyg" TargetMode="External"/><Relationship Id="rId23" Type="http://schemas.openxmlformats.org/officeDocument/2006/relationships/hyperlink" Target="https://disk.yandex.ru/d/Wsk7EcPa4Z06UQ" TargetMode="External"/><Relationship Id="rId28" Type="http://schemas.openxmlformats.org/officeDocument/2006/relationships/hyperlink" Target="https://disk.yandex.ru/d/4EFPIUAhGuG1Gg" TargetMode="External"/><Relationship Id="rId36" Type="http://schemas.openxmlformats.org/officeDocument/2006/relationships/hyperlink" Target="https://disk.yandex.ru/d/i2cep66Xk--YuA" TargetMode="External"/><Relationship Id="rId10" Type="http://schemas.openxmlformats.org/officeDocument/2006/relationships/hyperlink" Target="https://disk.yandex.ru/d/MaVJD5Rmk3vMPw" TargetMode="External"/><Relationship Id="rId19" Type="http://schemas.openxmlformats.org/officeDocument/2006/relationships/hyperlink" Target="https://disk.yandex.ru/d/34CtgWU54SCQGQ" TargetMode="External"/><Relationship Id="rId31" Type="http://schemas.openxmlformats.org/officeDocument/2006/relationships/hyperlink" Target="https://disk.yandex.ru/d/aUETvwDwp625zQ" TargetMode="External"/><Relationship Id="rId4" Type="http://schemas.openxmlformats.org/officeDocument/2006/relationships/hyperlink" Target="https://disk.yandex.ru/d/-T7ANTOQUL_oiQ" TargetMode="External"/><Relationship Id="rId9" Type="http://schemas.openxmlformats.org/officeDocument/2006/relationships/hyperlink" Target="https://disk.yandex.ru/d/6C9eiFR0ZFbqQw" TargetMode="External"/><Relationship Id="rId14" Type="http://schemas.openxmlformats.org/officeDocument/2006/relationships/hyperlink" Target="https://disk.yandex.ru/d/GoetUo1bKwtWbg" TargetMode="External"/><Relationship Id="rId22" Type="http://schemas.openxmlformats.org/officeDocument/2006/relationships/hyperlink" Target="https://disk.yandex.ru/d/VETJQMEubsJxCA" TargetMode="External"/><Relationship Id="rId27" Type="http://schemas.openxmlformats.org/officeDocument/2006/relationships/hyperlink" Target="https://disk.yandex.ru/d/x-QAZJpWFbZi5Q" TargetMode="External"/><Relationship Id="rId30" Type="http://schemas.openxmlformats.org/officeDocument/2006/relationships/hyperlink" Target="https://disk.yandex.ru/d/gZcvIviapCWwXg" TargetMode="External"/><Relationship Id="rId35" Type="http://schemas.openxmlformats.org/officeDocument/2006/relationships/hyperlink" Target="https://disk.yandex.ru/d/o5rhjiedURbd_w" TargetMode="External"/><Relationship Id="rId43" Type="http://schemas.openxmlformats.org/officeDocument/2006/relationships/drawing" Target="../drawings/drawing1.xml"/><Relationship Id="rId8" Type="http://schemas.openxmlformats.org/officeDocument/2006/relationships/hyperlink" Target="https://disk.yandex.ru/d/1Loui-tKNo1I0g" TargetMode="External"/><Relationship Id="rId3" Type="http://schemas.openxmlformats.org/officeDocument/2006/relationships/hyperlink" Target="https://disk.yandex.ru/d/RlIF41waNFP5fA" TargetMode="External"/><Relationship Id="rId12" Type="http://schemas.openxmlformats.org/officeDocument/2006/relationships/hyperlink" Target="https://disk.yandex.ru/d/QTXCSG4bAIILSA" TargetMode="External"/><Relationship Id="rId17" Type="http://schemas.openxmlformats.org/officeDocument/2006/relationships/hyperlink" Target="https://disk.yandex.ru/d/IaWSczRivOTQiA" TargetMode="External"/><Relationship Id="rId25" Type="http://schemas.openxmlformats.org/officeDocument/2006/relationships/hyperlink" Target="https://disk.yandex.ru/d/Brsq-mPh3ZTe2A" TargetMode="External"/><Relationship Id="rId33" Type="http://schemas.openxmlformats.org/officeDocument/2006/relationships/hyperlink" Target="https://disk.yandex.ru/d/fxiIwfS3Li7j7A" TargetMode="External"/><Relationship Id="rId38" Type="http://schemas.openxmlformats.org/officeDocument/2006/relationships/hyperlink" Target="https://disk.yandex.ru/d/cpWC0SD2ZOYnl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X53"/>
  <sheetViews>
    <sheetView windowProtection="1" tabSelected="1" zoomScale="60" zoomScaleNormal="60" zoomScaleSheetLayoutView="25" workbookViewId="0">
      <pane ySplit="3" topLeftCell="A44" activePane="bottomLeft" state="frozen"/>
      <selection pane="bottomLeft" activeCell="K52" sqref="K52"/>
    </sheetView>
  </sheetViews>
  <sheetFormatPr defaultColWidth="11.85546875" defaultRowHeight="20.25"/>
  <cols>
    <col min="1" max="1" width="17.140625" style="8" customWidth="1"/>
    <col min="2" max="2" width="47.42578125" style="36" customWidth="1"/>
    <col min="3" max="3" width="26" style="2" customWidth="1"/>
    <col min="4" max="4" width="25" style="29" customWidth="1"/>
    <col min="5" max="5" width="15.42578125" style="2" customWidth="1"/>
    <col min="6" max="6" width="14.140625" style="2" customWidth="1"/>
    <col min="7" max="7" width="13.42578125" style="2" customWidth="1"/>
    <col min="8" max="8" width="15.42578125" style="4" customWidth="1"/>
    <col min="9" max="9" width="19.42578125" style="12" customWidth="1"/>
    <col min="10" max="10" width="15.85546875" style="2" customWidth="1"/>
    <col min="11" max="11" width="16.140625" style="2" customWidth="1"/>
    <col min="12" max="12" width="15.85546875" style="4" customWidth="1"/>
    <col min="13" max="13" width="16" style="2" customWidth="1"/>
    <col min="14" max="15" width="15.5703125" style="2" customWidth="1"/>
    <col min="16" max="16" width="23.42578125" style="2" customWidth="1"/>
    <col min="17" max="17" width="31.85546875" style="3" customWidth="1"/>
    <col min="18" max="18" width="32.42578125" style="3" hidden="1" customWidth="1"/>
    <col min="19" max="19" width="17.42578125" style="2" hidden="1" customWidth="1"/>
    <col min="20" max="20" width="4.5703125" style="4" hidden="1" customWidth="1"/>
    <col min="21" max="21" width="29.42578125" style="2" hidden="1" customWidth="1"/>
    <col min="22" max="22" width="11.85546875" style="13"/>
    <col min="23" max="16384" width="11.85546875" style="2"/>
  </cols>
  <sheetData>
    <row r="1" spans="1:24" ht="135.75" customHeight="1" thickBot="1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8"/>
      <c r="S1" s="168"/>
      <c r="T1" s="168"/>
      <c r="U1" s="168"/>
    </row>
    <row r="2" spans="1:24" ht="60.75" customHeight="1">
      <c r="A2" s="165"/>
      <c r="B2" s="166"/>
      <c r="C2" s="164" t="s">
        <v>48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48"/>
      <c r="O2" s="48"/>
      <c r="P2" s="48"/>
      <c r="Q2" s="49"/>
      <c r="R2" s="41" t="s">
        <v>18</v>
      </c>
      <c r="S2" s="18"/>
      <c r="T2" s="18"/>
      <c r="U2" s="19"/>
    </row>
    <row r="3" spans="1:24" s="34" customFormat="1" ht="56.25" customHeight="1">
      <c r="A3" s="58" t="s">
        <v>0</v>
      </c>
      <c r="B3" s="59" t="s">
        <v>127</v>
      </c>
      <c r="C3" s="59" t="s">
        <v>19</v>
      </c>
      <c r="D3" s="59" t="s">
        <v>128</v>
      </c>
      <c r="E3" s="59" t="s">
        <v>12</v>
      </c>
      <c r="F3" s="59" t="s">
        <v>129</v>
      </c>
      <c r="G3" s="51" t="s">
        <v>130</v>
      </c>
      <c r="H3" s="60" t="s">
        <v>21</v>
      </c>
      <c r="I3" s="61" t="s">
        <v>9</v>
      </c>
      <c r="J3" s="59" t="s">
        <v>10</v>
      </c>
      <c r="K3" s="59" t="s">
        <v>11</v>
      </c>
      <c r="L3" s="59" t="s">
        <v>7</v>
      </c>
      <c r="M3" s="59" t="s">
        <v>8</v>
      </c>
      <c r="N3" s="59" t="s">
        <v>74</v>
      </c>
      <c r="O3" s="59" t="s">
        <v>75</v>
      </c>
      <c r="P3" s="59" t="s">
        <v>19</v>
      </c>
      <c r="Q3" s="62" t="s">
        <v>13</v>
      </c>
      <c r="R3" s="42" t="s">
        <v>14</v>
      </c>
      <c r="S3" s="30" t="s">
        <v>15</v>
      </c>
      <c r="T3" s="31"/>
      <c r="U3" s="32" t="s">
        <v>20</v>
      </c>
      <c r="V3" s="33"/>
    </row>
    <row r="4" spans="1:24" s="34" customFormat="1" ht="99.75" customHeight="1">
      <c r="A4" s="158" t="s">
        <v>157</v>
      </c>
      <c r="B4" s="159" t="s">
        <v>158</v>
      </c>
      <c r="C4" s="119"/>
      <c r="D4" s="152" t="s">
        <v>159</v>
      </c>
      <c r="E4" s="67">
        <f>G4/F4</f>
        <v>0</v>
      </c>
      <c r="F4" s="152">
        <v>20</v>
      </c>
      <c r="G4" s="37">
        <v>0</v>
      </c>
      <c r="H4" s="160">
        <v>210</v>
      </c>
      <c r="I4" s="70">
        <f t="shared" ref="I4:I45" si="0">H4-(H4/100*$G$49)</f>
        <v>210</v>
      </c>
      <c r="J4" s="161">
        <f t="shared" ref="J4" si="1">I4*G4</f>
        <v>0</v>
      </c>
      <c r="K4" s="162">
        <f>G4*H4</f>
        <v>0</v>
      </c>
      <c r="L4" s="152">
        <v>0.02</v>
      </c>
      <c r="M4" s="71">
        <f t="shared" ref="M4" si="2">L4*E4</f>
        <v>0</v>
      </c>
      <c r="N4" s="152">
        <v>0.04</v>
      </c>
      <c r="O4" s="72">
        <f t="shared" ref="O4" si="3">G4*N4</f>
        <v>0</v>
      </c>
      <c r="P4" s="163" t="s">
        <v>160</v>
      </c>
      <c r="Q4" s="74">
        <v>4607070499909</v>
      </c>
      <c r="R4" s="155"/>
      <c r="S4" s="156"/>
      <c r="U4" s="157"/>
      <c r="V4" s="33"/>
    </row>
    <row r="5" spans="1:24" s="31" customFormat="1" ht="106.5" customHeight="1">
      <c r="A5" s="151" t="s">
        <v>147</v>
      </c>
      <c r="B5" s="80" t="s">
        <v>149</v>
      </c>
      <c r="C5" s="146"/>
      <c r="D5" s="152" t="s">
        <v>148</v>
      </c>
      <c r="E5" s="67">
        <f>G5/F5</f>
        <v>0</v>
      </c>
      <c r="F5" s="152">
        <v>6</v>
      </c>
      <c r="G5" s="37">
        <v>0</v>
      </c>
      <c r="H5" s="69">
        <v>560</v>
      </c>
      <c r="I5" s="70">
        <f t="shared" si="0"/>
        <v>560</v>
      </c>
      <c r="J5" s="78">
        <f t="shared" ref="J5" si="4">I5*G5</f>
        <v>0</v>
      </c>
      <c r="K5" s="78">
        <f t="shared" ref="K5" si="5">G5*H5</f>
        <v>0</v>
      </c>
      <c r="L5" s="152">
        <v>0.05</v>
      </c>
      <c r="M5" s="71">
        <f t="shared" ref="M5:M45" si="6">L5*E5</f>
        <v>0</v>
      </c>
      <c r="N5" s="152">
        <v>0.12</v>
      </c>
      <c r="O5" s="72">
        <f t="shared" ref="O5:O45" si="7">G5*N5</f>
        <v>0</v>
      </c>
      <c r="P5" s="146"/>
      <c r="Q5" s="74">
        <v>4607070499893</v>
      </c>
      <c r="R5" s="147"/>
      <c r="S5" s="148"/>
      <c r="U5" s="149"/>
      <c r="V5" s="150"/>
    </row>
    <row r="6" spans="1:24" ht="120" customHeight="1">
      <c r="A6" s="63" t="s">
        <v>33</v>
      </c>
      <c r="B6" s="64" t="s">
        <v>131</v>
      </c>
      <c r="C6" s="65"/>
      <c r="D6" s="66" t="s">
        <v>110</v>
      </c>
      <c r="E6" s="67">
        <f>G6/F6</f>
        <v>0</v>
      </c>
      <c r="F6" s="68">
        <v>16</v>
      </c>
      <c r="G6" s="37">
        <v>0</v>
      </c>
      <c r="H6" s="69">
        <v>540</v>
      </c>
      <c r="I6" s="70">
        <f t="shared" si="0"/>
        <v>540</v>
      </c>
      <c r="J6" s="78">
        <f t="shared" ref="J6:J45" si="8">I6*G6</f>
        <v>0</v>
      </c>
      <c r="K6" s="78">
        <f t="shared" ref="K6:K15" si="9">G6*H6</f>
        <v>0</v>
      </c>
      <c r="L6" s="67">
        <v>0.05</v>
      </c>
      <c r="M6" s="71">
        <f t="shared" si="6"/>
        <v>0</v>
      </c>
      <c r="N6" s="72">
        <v>0.1</v>
      </c>
      <c r="O6" s="72">
        <f t="shared" si="7"/>
        <v>0</v>
      </c>
      <c r="P6" s="73" t="s">
        <v>76</v>
      </c>
      <c r="Q6" s="74">
        <v>4607070498308</v>
      </c>
      <c r="R6" s="43"/>
      <c r="S6" s="1" t="s">
        <v>17</v>
      </c>
      <c r="T6" s="9"/>
      <c r="U6" s="20">
        <f t="shared" ref="U6:U15" si="10">(H6*0.7)+H6</f>
        <v>918</v>
      </c>
      <c r="W6" s="13"/>
      <c r="X6" s="13"/>
    </row>
    <row r="7" spans="1:24" ht="120" customHeight="1">
      <c r="A7" s="75" t="s">
        <v>34</v>
      </c>
      <c r="B7" s="64" t="s">
        <v>132</v>
      </c>
      <c r="C7" s="65"/>
      <c r="D7" s="66" t="s">
        <v>110</v>
      </c>
      <c r="E7" s="67">
        <f t="shared" ref="E7:E18" si="11">G7/F7</f>
        <v>0</v>
      </c>
      <c r="F7" s="68">
        <v>16</v>
      </c>
      <c r="G7" s="37">
        <v>0</v>
      </c>
      <c r="H7" s="69">
        <v>540</v>
      </c>
      <c r="I7" s="70">
        <f t="shared" si="0"/>
        <v>540</v>
      </c>
      <c r="J7" s="78">
        <f t="shared" si="8"/>
        <v>0</v>
      </c>
      <c r="K7" s="78">
        <f t="shared" si="9"/>
        <v>0</v>
      </c>
      <c r="L7" s="67">
        <v>0.05</v>
      </c>
      <c r="M7" s="71">
        <f t="shared" si="6"/>
        <v>0</v>
      </c>
      <c r="N7" s="72">
        <v>0.1</v>
      </c>
      <c r="O7" s="72">
        <f t="shared" si="7"/>
        <v>0</v>
      </c>
      <c r="P7" s="73" t="s">
        <v>77</v>
      </c>
      <c r="Q7" s="74">
        <v>4607070498322</v>
      </c>
      <c r="R7" s="43"/>
      <c r="S7" s="1" t="s">
        <v>17</v>
      </c>
      <c r="T7" s="9"/>
      <c r="U7" s="20">
        <f t="shared" si="10"/>
        <v>918</v>
      </c>
      <c r="W7" s="13"/>
      <c r="X7" s="13"/>
    </row>
    <row r="8" spans="1:24" ht="120" customHeight="1">
      <c r="A8" s="63" t="s">
        <v>35</v>
      </c>
      <c r="B8" s="64" t="s">
        <v>133</v>
      </c>
      <c r="C8" s="65"/>
      <c r="D8" s="66" t="s">
        <v>110</v>
      </c>
      <c r="E8" s="67">
        <f t="shared" si="11"/>
        <v>0</v>
      </c>
      <c r="F8" s="68">
        <v>16</v>
      </c>
      <c r="G8" s="37">
        <v>0</v>
      </c>
      <c r="H8" s="69">
        <v>540</v>
      </c>
      <c r="I8" s="70">
        <f t="shared" si="0"/>
        <v>540</v>
      </c>
      <c r="J8" s="78">
        <f t="shared" si="8"/>
        <v>0</v>
      </c>
      <c r="K8" s="78">
        <f t="shared" si="9"/>
        <v>0</v>
      </c>
      <c r="L8" s="67">
        <v>0.05</v>
      </c>
      <c r="M8" s="71">
        <f t="shared" si="6"/>
        <v>0</v>
      </c>
      <c r="N8" s="72">
        <v>0.1</v>
      </c>
      <c r="O8" s="72">
        <f t="shared" si="7"/>
        <v>0</v>
      </c>
      <c r="P8" s="73" t="s">
        <v>78</v>
      </c>
      <c r="Q8" s="74">
        <v>4607070498339</v>
      </c>
      <c r="R8" s="43"/>
      <c r="S8" s="1" t="s">
        <v>17</v>
      </c>
      <c r="T8" s="9"/>
      <c r="U8" s="20">
        <f t="shared" si="10"/>
        <v>918</v>
      </c>
      <c r="W8" s="13"/>
      <c r="X8" s="13"/>
    </row>
    <row r="9" spans="1:24" s="4" customFormat="1" ht="120" customHeight="1">
      <c r="A9" s="75" t="s">
        <v>45</v>
      </c>
      <c r="B9" s="76" t="s">
        <v>56</v>
      </c>
      <c r="C9" s="65"/>
      <c r="D9" s="66" t="s">
        <v>111</v>
      </c>
      <c r="E9" s="67">
        <f t="shared" si="11"/>
        <v>0</v>
      </c>
      <c r="F9" s="67">
        <v>27</v>
      </c>
      <c r="G9" s="37">
        <v>0</v>
      </c>
      <c r="H9" s="69">
        <v>300</v>
      </c>
      <c r="I9" s="70">
        <f t="shared" si="0"/>
        <v>300</v>
      </c>
      <c r="J9" s="78">
        <f t="shared" si="8"/>
        <v>0</v>
      </c>
      <c r="K9" s="78">
        <f t="shared" si="9"/>
        <v>0</v>
      </c>
      <c r="L9" s="67">
        <v>0.05</v>
      </c>
      <c r="M9" s="71">
        <f t="shared" si="6"/>
        <v>0</v>
      </c>
      <c r="N9" s="72">
        <v>7.0000000000000007E-2</v>
      </c>
      <c r="O9" s="72">
        <f t="shared" si="7"/>
        <v>0</v>
      </c>
      <c r="P9" s="73" t="s">
        <v>79</v>
      </c>
      <c r="Q9" s="74">
        <v>4607070498636</v>
      </c>
      <c r="R9" s="44"/>
      <c r="S9" s="1" t="s">
        <v>17</v>
      </c>
      <c r="T9" s="15"/>
      <c r="U9" s="21">
        <f t="shared" si="10"/>
        <v>510</v>
      </c>
      <c r="V9" s="13"/>
      <c r="W9" s="13"/>
      <c r="X9" s="13"/>
    </row>
    <row r="10" spans="1:24" s="4" customFormat="1" ht="120" customHeight="1">
      <c r="A10" s="75" t="s">
        <v>46</v>
      </c>
      <c r="B10" s="76" t="s">
        <v>57</v>
      </c>
      <c r="C10" s="65"/>
      <c r="D10" s="66" t="s">
        <v>112</v>
      </c>
      <c r="E10" s="67">
        <f t="shared" si="11"/>
        <v>0</v>
      </c>
      <c r="F10" s="67">
        <v>27</v>
      </c>
      <c r="G10" s="37">
        <v>0</v>
      </c>
      <c r="H10" s="69">
        <v>300</v>
      </c>
      <c r="I10" s="70">
        <f t="shared" si="0"/>
        <v>300</v>
      </c>
      <c r="J10" s="78">
        <f t="shared" si="8"/>
        <v>0</v>
      </c>
      <c r="K10" s="78">
        <f t="shared" si="9"/>
        <v>0</v>
      </c>
      <c r="L10" s="67">
        <v>0.05</v>
      </c>
      <c r="M10" s="71">
        <f t="shared" si="6"/>
        <v>0</v>
      </c>
      <c r="N10" s="72">
        <v>7.0000000000000007E-2</v>
      </c>
      <c r="O10" s="72">
        <f t="shared" si="7"/>
        <v>0</v>
      </c>
      <c r="P10" s="73" t="s">
        <v>80</v>
      </c>
      <c r="Q10" s="74">
        <v>4607070498650</v>
      </c>
      <c r="R10" s="44"/>
      <c r="S10" s="1" t="s">
        <v>17</v>
      </c>
      <c r="T10" s="15"/>
      <c r="U10" s="21">
        <f t="shared" si="10"/>
        <v>510</v>
      </c>
      <c r="V10" s="13"/>
      <c r="W10" s="13"/>
      <c r="X10" s="13"/>
    </row>
    <row r="11" spans="1:24" s="4" customFormat="1" ht="120" customHeight="1">
      <c r="A11" s="75" t="s">
        <v>47</v>
      </c>
      <c r="B11" s="76" t="s">
        <v>58</v>
      </c>
      <c r="C11" s="65"/>
      <c r="D11" s="66" t="s">
        <v>113</v>
      </c>
      <c r="E11" s="67">
        <f t="shared" si="11"/>
        <v>0</v>
      </c>
      <c r="F11" s="67">
        <v>27</v>
      </c>
      <c r="G11" s="37">
        <v>0</v>
      </c>
      <c r="H11" s="69">
        <v>300</v>
      </c>
      <c r="I11" s="70">
        <f t="shared" si="0"/>
        <v>300</v>
      </c>
      <c r="J11" s="78">
        <f t="shared" si="8"/>
        <v>0</v>
      </c>
      <c r="K11" s="78">
        <f t="shared" si="9"/>
        <v>0</v>
      </c>
      <c r="L11" s="67">
        <v>0.05</v>
      </c>
      <c r="M11" s="71">
        <f t="shared" si="6"/>
        <v>0</v>
      </c>
      <c r="N11" s="72">
        <v>7.0000000000000007E-2</v>
      </c>
      <c r="O11" s="72">
        <f t="shared" si="7"/>
        <v>0</v>
      </c>
      <c r="P11" s="73" t="s">
        <v>81</v>
      </c>
      <c r="Q11" s="74">
        <v>4607070498667</v>
      </c>
      <c r="R11" s="44"/>
      <c r="S11" s="1" t="s">
        <v>17</v>
      </c>
      <c r="T11" s="15"/>
      <c r="U11" s="21">
        <f t="shared" si="10"/>
        <v>510</v>
      </c>
      <c r="V11" s="13"/>
      <c r="W11" s="13"/>
      <c r="X11" s="13"/>
    </row>
    <row r="12" spans="1:24" s="4" customFormat="1" ht="125.25" customHeight="1">
      <c r="A12" s="75" t="s">
        <v>49</v>
      </c>
      <c r="B12" s="76" t="s">
        <v>134</v>
      </c>
      <c r="C12" s="67"/>
      <c r="D12" s="66" t="s">
        <v>109</v>
      </c>
      <c r="E12" s="67">
        <f t="shared" si="11"/>
        <v>0</v>
      </c>
      <c r="F12" s="67">
        <v>16</v>
      </c>
      <c r="G12" s="37">
        <v>0</v>
      </c>
      <c r="H12" s="69">
        <v>520</v>
      </c>
      <c r="I12" s="70">
        <f t="shared" si="0"/>
        <v>520</v>
      </c>
      <c r="J12" s="78">
        <f t="shared" si="8"/>
        <v>0</v>
      </c>
      <c r="K12" s="78">
        <f t="shared" si="9"/>
        <v>0</v>
      </c>
      <c r="L12" s="67">
        <v>0.05</v>
      </c>
      <c r="M12" s="71">
        <f t="shared" si="6"/>
        <v>0</v>
      </c>
      <c r="N12" s="72">
        <v>0.09</v>
      </c>
      <c r="O12" s="72">
        <f t="shared" si="7"/>
        <v>0</v>
      </c>
      <c r="P12" s="73" t="s">
        <v>82</v>
      </c>
      <c r="Q12" s="74">
        <v>4607070498919</v>
      </c>
      <c r="R12" s="44"/>
      <c r="S12" s="1" t="s">
        <v>17</v>
      </c>
      <c r="T12" s="9"/>
      <c r="U12" s="21">
        <f t="shared" si="10"/>
        <v>884</v>
      </c>
      <c r="V12" s="13"/>
      <c r="W12" s="13"/>
      <c r="X12" s="13"/>
    </row>
    <row r="13" spans="1:24" s="4" customFormat="1" ht="125.25" customHeight="1">
      <c r="A13" s="75" t="s">
        <v>50</v>
      </c>
      <c r="B13" s="67" t="s">
        <v>135</v>
      </c>
      <c r="C13" s="67"/>
      <c r="D13" s="66" t="s">
        <v>109</v>
      </c>
      <c r="E13" s="67">
        <f t="shared" si="11"/>
        <v>0</v>
      </c>
      <c r="F13" s="67">
        <v>16</v>
      </c>
      <c r="G13" s="37">
        <v>0</v>
      </c>
      <c r="H13" s="69">
        <v>520</v>
      </c>
      <c r="I13" s="70">
        <f t="shared" si="0"/>
        <v>520</v>
      </c>
      <c r="J13" s="78">
        <f t="shared" si="8"/>
        <v>0</v>
      </c>
      <c r="K13" s="78">
        <f t="shared" si="9"/>
        <v>0</v>
      </c>
      <c r="L13" s="67">
        <v>0.05</v>
      </c>
      <c r="M13" s="71">
        <f t="shared" si="6"/>
        <v>0</v>
      </c>
      <c r="N13" s="72">
        <v>0.09</v>
      </c>
      <c r="O13" s="72">
        <f t="shared" si="7"/>
        <v>0</v>
      </c>
      <c r="P13" s="73" t="s">
        <v>83</v>
      </c>
      <c r="Q13" s="74">
        <v>4607070498926</v>
      </c>
      <c r="R13" s="44"/>
      <c r="S13" s="1" t="s">
        <v>17</v>
      </c>
      <c r="T13" s="9"/>
      <c r="U13" s="21">
        <f t="shared" si="10"/>
        <v>884</v>
      </c>
      <c r="V13" s="13"/>
      <c r="W13" s="13"/>
      <c r="X13" s="13"/>
    </row>
    <row r="14" spans="1:24" s="4" customFormat="1" ht="125.25" customHeight="1">
      <c r="A14" s="75" t="s">
        <v>51</v>
      </c>
      <c r="B14" s="67" t="s">
        <v>136</v>
      </c>
      <c r="C14" s="67"/>
      <c r="D14" s="66" t="s">
        <v>109</v>
      </c>
      <c r="E14" s="67">
        <f t="shared" si="11"/>
        <v>0</v>
      </c>
      <c r="F14" s="67">
        <v>16</v>
      </c>
      <c r="G14" s="37">
        <v>0</v>
      </c>
      <c r="H14" s="69">
        <v>520</v>
      </c>
      <c r="I14" s="70">
        <f t="shared" si="0"/>
        <v>520</v>
      </c>
      <c r="J14" s="78">
        <f t="shared" si="8"/>
        <v>0</v>
      </c>
      <c r="K14" s="78">
        <f t="shared" si="9"/>
        <v>0</v>
      </c>
      <c r="L14" s="67">
        <v>0.05</v>
      </c>
      <c r="M14" s="71">
        <f t="shared" si="6"/>
        <v>0</v>
      </c>
      <c r="N14" s="72">
        <v>0.09</v>
      </c>
      <c r="O14" s="72">
        <f t="shared" si="7"/>
        <v>0</v>
      </c>
      <c r="P14" s="73" t="s">
        <v>84</v>
      </c>
      <c r="Q14" s="74">
        <v>4607070498933</v>
      </c>
      <c r="R14" s="44"/>
      <c r="S14" s="1" t="s">
        <v>17</v>
      </c>
      <c r="T14" s="9"/>
      <c r="U14" s="21">
        <f t="shared" si="10"/>
        <v>884</v>
      </c>
      <c r="V14" s="13"/>
      <c r="W14" s="13"/>
      <c r="X14" s="13"/>
    </row>
    <row r="15" spans="1:24" s="4" customFormat="1" ht="125.25" customHeight="1">
      <c r="A15" s="75" t="s">
        <v>52</v>
      </c>
      <c r="B15" s="67" t="s">
        <v>137</v>
      </c>
      <c r="C15" s="67"/>
      <c r="D15" s="66" t="s">
        <v>109</v>
      </c>
      <c r="E15" s="67">
        <f t="shared" si="11"/>
        <v>0</v>
      </c>
      <c r="F15" s="67">
        <v>16</v>
      </c>
      <c r="G15" s="37">
        <v>0</v>
      </c>
      <c r="H15" s="69">
        <v>520</v>
      </c>
      <c r="I15" s="70">
        <f t="shared" si="0"/>
        <v>520</v>
      </c>
      <c r="J15" s="78">
        <f t="shared" si="8"/>
        <v>0</v>
      </c>
      <c r="K15" s="78">
        <f t="shared" si="9"/>
        <v>0</v>
      </c>
      <c r="L15" s="67">
        <v>0.05</v>
      </c>
      <c r="M15" s="71">
        <f t="shared" si="6"/>
        <v>0</v>
      </c>
      <c r="N15" s="72">
        <v>0.09</v>
      </c>
      <c r="O15" s="72">
        <f t="shared" si="7"/>
        <v>0</v>
      </c>
      <c r="P15" s="73" t="s">
        <v>85</v>
      </c>
      <c r="Q15" s="74">
        <v>4607070498957</v>
      </c>
      <c r="R15" s="44"/>
      <c r="S15" s="1" t="s">
        <v>17</v>
      </c>
      <c r="T15" s="9"/>
      <c r="U15" s="21">
        <f t="shared" si="10"/>
        <v>884</v>
      </c>
      <c r="V15" s="13"/>
      <c r="W15" s="13"/>
      <c r="X15" s="13"/>
    </row>
    <row r="16" spans="1:24" ht="120" customHeight="1">
      <c r="A16" s="77" t="s">
        <v>22</v>
      </c>
      <c r="B16" s="64" t="s">
        <v>138</v>
      </c>
      <c r="C16" s="65"/>
      <c r="D16" s="66" t="s">
        <v>146</v>
      </c>
      <c r="E16" s="67">
        <f t="shared" si="11"/>
        <v>0</v>
      </c>
      <c r="F16" s="68">
        <v>28</v>
      </c>
      <c r="G16" s="37">
        <v>0</v>
      </c>
      <c r="H16" s="69">
        <v>360</v>
      </c>
      <c r="I16" s="70">
        <f t="shared" si="0"/>
        <v>360</v>
      </c>
      <c r="J16" s="78">
        <f t="shared" si="8"/>
        <v>0</v>
      </c>
      <c r="K16" s="78">
        <f t="shared" ref="K16:K18" si="12">G16*H16</f>
        <v>0</v>
      </c>
      <c r="L16" s="67">
        <v>0.1</v>
      </c>
      <c r="M16" s="71">
        <f t="shared" si="6"/>
        <v>0</v>
      </c>
      <c r="N16" s="72">
        <v>0.1</v>
      </c>
      <c r="O16" s="72">
        <f t="shared" si="7"/>
        <v>0</v>
      </c>
      <c r="P16" s="73" t="s">
        <v>86</v>
      </c>
      <c r="Q16" s="74">
        <v>4607070498162</v>
      </c>
      <c r="R16" s="43"/>
      <c r="S16" s="6" t="s">
        <v>17</v>
      </c>
      <c r="T16" s="9"/>
      <c r="U16" s="21">
        <f t="shared" ref="U16:U34" si="13">(H16*0.7)+H16</f>
        <v>612</v>
      </c>
      <c r="W16" s="13"/>
      <c r="X16" s="13"/>
    </row>
    <row r="17" spans="1:24" ht="120" customHeight="1">
      <c r="A17" s="77" t="s">
        <v>27</v>
      </c>
      <c r="B17" s="64" t="s">
        <v>139</v>
      </c>
      <c r="C17" s="65"/>
      <c r="D17" s="66" t="s">
        <v>146</v>
      </c>
      <c r="E17" s="67">
        <f t="shared" si="11"/>
        <v>0</v>
      </c>
      <c r="F17" s="68">
        <v>24</v>
      </c>
      <c r="G17" s="37">
        <v>0</v>
      </c>
      <c r="H17" s="69">
        <v>250</v>
      </c>
      <c r="I17" s="70">
        <f t="shared" si="0"/>
        <v>250</v>
      </c>
      <c r="J17" s="78">
        <f t="shared" si="8"/>
        <v>0</v>
      </c>
      <c r="K17" s="78">
        <f t="shared" si="12"/>
        <v>0</v>
      </c>
      <c r="L17" s="67">
        <v>0.06</v>
      </c>
      <c r="M17" s="71">
        <f t="shared" si="6"/>
        <v>0</v>
      </c>
      <c r="N17" s="72">
        <v>0.05</v>
      </c>
      <c r="O17" s="72">
        <f t="shared" si="7"/>
        <v>0</v>
      </c>
      <c r="P17" s="73" t="s">
        <v>87</v>
      </c>
      <c r="Q17" s="74">
        <v>4607070498179</v>
      </c>
      <c r="R17" s="43"/>
      <c r="S17" s="6" t="s">
        <v>17</v>
      </c>
      <c r="T17" s="9"/>
      <c r="U17" s="21">
        <f t="shared" si="13"/>
        <v>425</v>
      </c>
      <c r="W17" s="13"/>
      <c r="X17" s="13"/>
    </row>
    <row r="18" spans="1:24" ht="120" customHeight="1">
      <c r="A18" s="75" t="s">
        <v>28</v>
      </c>
      <c r="B18" s="76" t="s">
        <v>140</v>
      </c>
      <c r="C18" s="65"/>
      <c r="D18" s="66" t="s">
        <v>146</v>
      </c>
      <c r="E18" s="67">
        <f t="shared" si="11"/>
        <v>0</v>
      </c>
      <c r="F18" s="72">
        <v>24</v>
      </c>
      <c r="G18" s="37">
        <v>0</v>
      </c>
      <c r="H18" s="69">
        <v>250</v>
      </c>
      <c r="I18" s="70">
        <f t="shared" si="0"/>
        <v>250</v>
      </c>
      <c r="J18" s="78">
        <f t="shared" si="8"/>
        <v>0</v>
      </c>
      <c r="K18" s="78">
        <f t="shared" si="12"/>
        <v>0</v>
      </c>
      <c r="L18" s="67">
        <v>0.06</v>
      </c>
      <c r="M18" s="71">
        <f t="shared" si="6"/>
        <v>0</v>
      </c>
      <c r="N18" s="72">
        <v>0.05</v>
      </c>
      <c r="O18" s="72">
        <f t="shared" si="7"/>
        <v>0</v>
      </c>
      <c r="P18" s="73" t="s">
        <v>88</v>
      </c>
      <c r="Q18" s="74">
        <v>4607070498186</v>
      </c>
      <c r="R18" s="45"/>
      <c r="S18" s="6" t="s">
        <v>17</v>
      </c>
      <c r="T18" s="10"/>
      <c r="U18" s="21">
        <f t="shared" si="13"/>
        <v>425</v>
      </c>
      <c r="W18" s="13"/>
      <c r="X18" s="13"/>
    </row>
    <row r="19" spans="1:24" ht="120" customHeight="1">
      <c r="A19" s="77" t="s">
        <v>29</v>
      </c>
      <c r="B19" s="76" t="s">
        <v>59</v>
      </c>
      <c r="C19" s="65"/>
      <c r="D19" s="66" t="s">
        <v>146</v>
      </c>
      <c r="E19" s="67">
        <f t="shared" ref="E19:E44" si="14">G19/F19</f>
        <v>0</v>
      </c>
      <c r="F19" s="72">
        <v>24</v>
      </c>
      <c r="G19" s="37">
        <v>0</v>
      </c>
      <c r="H19" s="69">
        <v>250</v>
      </c>
      <c r="I19" s="70">
        <f t="shared" si="0"/>
        <v>250</v>
      </c>
      <c r="J19" s="78">
        <f t="shared" si="8"/>
        <v>0</v>
      </c>
      <c r="K19" s="78">
        <f t="shared" ref="K19:K24" si="15">G19*H19</f>
        <v>0</v>
      </c>
      <c r="L19" s="67">
        <v>0.06</v>
      </c>
      <c r="M19" s="71">
        <f t="shared" si="6"/>
        <v>0</v>
      </c>
      <c r="N19" s="72">
        <v>0.05</v>
      </c>
      <c r="O19" s="72">
        <f t="shared" si="7"/>
        <v>0</v>
      </c>
      <c r="P19" s="73" t="s">
        <v>89</v>
      </c>
      <c r="Q19" s="74">
        <v>4607070498193</v>
      </c>
      <c r="R19" s="45"/>
      <c r="S19" s="6" t="s">
        <v>17</v>
      </c>
      <c r="T19" s="10"/>
      <c r="U19" s="21">
        <f t="shared" si="13"/>
        <v>425</v>
      </c>
      <c r="W19" s="13"/>
      <c r="X19" s="13"/>
    </row>
    <row r="20" spans="1:24" ht="120" customHeight="1">
      <c r="A20" s="77" t="s">
        <v>166</v>
      </c>
      <c r="B20" s="76" t="s">
        <v>167</v>
      </c>
      <c r="C20" s="65"/>
      <c r="D20" s="66" t="s">
        <v>168</v>
      </c>
      <c r="E20" s="67">
        <f t="shared" si="14"/>
        <v>0</v>
      </c>
      <c r="F20" s="72">
        <v>20</v>
      </c>
      <c r="G20" s="37">
        <v>0</v>
      </c>
      <c r="H20" s="69">
        <v>170</v>
      </c>
      <c r="I20" s="70">
        <f t="shared" si="0"/>
        <v>170</v>
      </c>
      <c r="J20" s="78">
        <f t="shared" si="8"/>
        <v>0</v>
      </c>
      <c r="K20" s="78">
        <f t="shared" si="15"/>
        <v>0</v>
      </c>
      <c r="L20" s="67">
        <v>0.02</v>
      </c>
      <c r="M20" s="71">
        <f t="shared" si="6"/>
        <v>0</v>
      </c>
      <c r="N20" s="72">
        <v>0.03</v>
      </c>
      <c r="O20" s="72">
        <f t="shared" si="7"/>
        <v>0</v>
      </c>
      <c r="P20" s="154" t="s">
        <v>169</v>
      </c>
      <c r="Q20" s="74">
        <v>4607070499947</v>
      </c>
      <c r="R20" s="45"/>
      <c r="S20" s="6"/>
      <c r="T20" s="10"/>
      <c r="U20" s="21">
        <f t="shared" si="13"/>
        <v>289</v>
      </c>
      <c r="W20" s="13"/>
      <c r="X20" s="13"/>
    </row>
    <row r="21" spans="1:24" ht="120" customHeight="1">
      <c r="A21" s="77" t="s">
        <v>161</v>
      </c>
      <c r="B21" s="76" t="s">
        <v>163</v>
      </c>
      <c r="C21" s="65"/>
      <c r="D21" s="66" t="s">
        <v>164</v>
      </c>
      <c r="E21" s="67">
        <f t="shared" si="14"/>
        <v>0</v>
      </c>
      <c r="F21" s="72">
        <v>20</v>
      </c>
      <c r="G21" s="37">
        <v>0</v>
      </c>
      <c r="H21" s="69">
        <v>170</v>
      </c>
      <c r="I21" s="70">
        <f t="shared" si="0"/>
        <v>170</v>
      </c>
      <c r="J21" s="78">
        <f t="shared" si="8"/>
        <v>0</v>
      </c>
      <c r="K21" s="78">
        <f t="shared" si="15"/>
        <v>0</v>
      </c>
      <c r="L21" s="67">
        <v>0.02</v>
      </c>
      <c r="M21" s="71">
        <f t="shared" si="6"/>
        <v>0</v>
      </c>
      <c r="N21" s="72">
        <v>0.03</v>
      </c>
      <c r="O21" s="72">
        <f t="shared" si="7"/>
        <v>0</v>
      </c>
      <c r="P21" s="154" t="s">
        <v>165</v>
      </c>
      <c r="Q21" s="74">
        <v>4607070499923</v>
      </c>
      <c r="R21" s="45"/>
      <c r="S21" s="6"/>
      <c r="T21" s="10"/>
      <c r="U21" s="21">
        <f t="shared" si="13"/>
        <v>289</v>
      </c>
      <c r="W21" s="13"/>
      <c r="X21" s="13"/>
    </row>
    <row r="22" spans="1:24" ht="120" customHeight="1">
      <c r="A22" s="77" t="s">
        <v>154</v>
      </c>
      <c r="B22" s="76" t="s">
        <v>162</v>
      </c>
      <c r="C22" s="65"/>
      <c r="D22" s="66" t="s">
        <v>155</v>
      </c>
      <c r="E22" s="67">
        <f t="shared" si="14"/>
        <v>0</v>
      </c>
      <c r="F22" s="72">
        <v>20</v>
      </c>
      <c r="G22" s="37">
        <v>0</v>
      </c>
      <c r="H22" s="69">
        <v>180</v>
      </c>
      <c r="I22" s="70">
        <f t="shared" si="0"/>
        <v>180</v>
      </c>
      <c r="J22" s="78">
        <f t="shared" si="8"/>
        <v>0</v>
      </c>
      <c r="K22" s="78">
        <f t="shared" si="15"/>
        <v>0</v>
      </c>
      <c r="L22" s="67">
        <v>0.02</v>
      </c>
      <c r="M22" s="71">
        <f t="shared" si="6"/>
        <v>0</v>
      </c>
      <c r="N22" s="72">
        <v>0.04</v>
      </c>
      <c r="O22" s="72">
        <f t="shared" si="7"/>
        <v>0</v>
      </c>
      <c r="P22" s="154" t="s">
        <v>156</v>
      </c>
      <c r="Q22" s="74">
        <v>4607070499985</v>
      </c>
      <c r="R22" s="45"/>
      <c r="S22" s="6"/>
      <c r="T22" s="10"/>
      <c r="U22" s="21"/>
      <c r="W22" s="13"/>
      <c r="X22" s="13"/>
    </row>
    <row r="23" spans="1:24" ht="120" customHeight="1">
      <c r="A23" s="77" t="s">
        <v>53</v>
      </c>
      <c r="B23" s="64" t="s">
        <v>60</v>
      </c>
      <c r="C23" s="65"/>
      <c r="D23" s="66" t="s">
        <v>114</v>
      </c>
      <c r="E23" s="67">
        <f t="shared" si="14"/>
        <v>0</v>
      </c>
      <c r="F23" s="72">
        <v>24</v>
      </c>
      <c r="G23" s="37">
        <v>0</v>
      </c>
      <c r="H23" s="69">
        <v>260</v>
      </c>
      <c r="I23" s="70">
        <f t="shared" si="0"/>
        <v>260</v>
      </c>
      <c r="J23" s="78">
        <f t="shared" si="8"/>
        <v>0</v>
      </c>
      <c r="K23" s="78">
        <f t="shared" si="15"/>
        <v>0</v>
      </c>
      <c r="L23" s="67">
        <v>0.05</v>
      </c>
      <c r="M23" s="71">
        <f t="shared" si="6"/>
        <v>0</v>
      </c>
      <c r="N23" s="72">
        <v>0.06</v>
      </c>
      <c r="O23" s="72">
        <f t="shared" si="7"/>
        <v>0</v>
      </c>
      <c r="P23" s="73" t="s">
        <v>90</v>
      </c>
      <c r="Q23" s="74">
        <v>4607070499053</v>
      </c>
      <c r="R23" s="45"/>
      <c r="S23" s="6" t="s">
        <v>17</v>
      </c>
      <c r="T23" s="10"/>
      <c r="U23" s="21">
        <f t="shared" si="13"/>
        <v>442</v>
      </c>
      <c r="W23" s="13"/>
      <c r="X23" s="13"/>
    </row>
    <row r="24" spans="1:24" ht="120" customHeight="1">
      <c r="A24" s="77" t="s">
        <v>54</v>
      </c>
      <c r="B24" s="64" t="s">
        <v>61</v>
      </c>
      <c r="C24" s="65"/>
      <c r="D24" s="66" t="s">
        <v>114</v>
      </c>
      <c r="E24" s="67">
        <f t="shared" si="14"/>
        <v>0</v>
      </c>
      <c r="F24" s="72">
        <v>24</v>
      </c>
      <c r="G24" s="37">
        <v>0</v>
      </c>
      <c r="H24" s="69">
        <v>290</v>
      </c>
      <c r="I24" s="70">
        <f t="shared" si="0"/>
        <v>290</v>
      </c>
      <c r="J24" s="78">
        <f t="shared" si="8"/>
        <v>0</v>
      </c>
      <c r="K24" s="78">
        <f t="shared" si="15"/>
        <v>0</v>
      </c>
      <c r="L24" s="67">
        <v>0.05</v>
      </c>
      <c r="M24" s="71">
        <f t="shared" si="6"/>
        <v>0</v>
      </c>
      <c r="N24" s="72">
        <v>0.06</v>
      </c>
      <c r="O24" s="72">
        <f t="shared" si="7"/>
        <v>0</v>
      </c>
      <c r="P24" s="73" t="s">
        <v>91</v>
      </c>
      <c r="Q24" s="74">
        <v>4607070499022</v>
      </c>
      <c r="R24" s="45"/>
      <c r="S24" s="6" t="s">
        <v>17</v>
      </c>
      <c r="T24" s="10"/>
      <c r="U24" s="21">
        <f t="shared" si="13"/>
        <v>493</v>
      </c>
      <c r="W24" s="13"/>
      <c r="X24" s="13"/>
    </row>
    <row r="25" spans="1:24" ht="120" customHeight="1">
      <c r="A25" s="77" t="s">
        <v>55</v>
      </c>
      <c r="B25" s="64" t="s">
        <v>62</v>
      </c>
      <c r="C25" s="65"/>
      <c r="D25" s="66" t="s">
        <v>114</v>
      </c>
      <c r="E25" s="67">
        <f t="shared" si="14"/>
        <v>0</v>
      </c>
      <c r="F25" s="72">
        <v>24</v>
      </c>
      <c r="G25" s="37">
        <v>0</v>
      </c>
      <c r="H25" s="69">
        <v>250</v>
      </c>
      <c r="I25" s="70">
        <f t="shared" si="0"/>
        <v>250</v>
      </c>
      <c r="J25" s="78">
        <f t="shared" si="8"/>
        <v>0</v>
      </c>
      <c r="K25" s="78">
        <f t="shared" ref="K25:K45" si="16">G25*H25</f>
        <v>0</v>
      </c>
      <c r="L25" s="67">
        <v>0.05</v>
      </c>
      <c r="M25" s="71">
        <f t="shared" si="6"/>
        <v>0</v>
      </c>
      <c r="N25" s="72">
        <v>0.06</v>
      </c>
      <c r="O25" s="72">
        <f t="shared" si="7"/>
        <v>0</v>
      </c>
      <c r="P25" s="73" t="s">
        <v>92</v>
      </c>
      <c r="Q25" s="74">
        <v>4607070499015</v>
      </c>
      <c r="R25" s="45"/>
      <c r="S25" s="6" t="s">
        <v>17</v>
      </c>
      <c r="T25" s="10"/>
      <c r="U25" s="21">
        <f t="shared" si="13"/>
        <v>425</v>
      </c>
      <c r="W25" s="13"/>
      <c r="X25" s="13"/>
    </row>
    <row r="26" spans="1:24" s="4" customFormat="1" ht="125.25" customHeight="1">
      <c r="A26" s="75" t="s">
        <v>150</v>
      </c>
      <c r="B26" s="76" t="s">
        <v>151</v>
      </c>
      <c r="C26" s="67"/>
      <c r="D26" s="66" t="s">
        <v>152</v>
      </c>
      <c r="E26" s="67">
        <f>G26/F26</f>
        <v>0</v>
      </c>
      <c r="F26" s="67">
        <v>24</v>
      </c>
      <c r="G26" s="37">
        <v>0</v>
      </c>
      <c r="H26" s="69">
        <v>270</v>
      </c>
      <c r="I26" s="70">
        <f t="shared" si="0"/>
        <v>270</v>
      </c>
      <c r="J26" s="78">
        <f>I26*G26</f>
        <v>0</v>
      </c>
      <c r="K26" s="78">
        <f>G26*H26</f>
        <v>0</v>
      </c>
      <c r="L26" s="67">
        <v>0.02</v>
      </c>
      <c r="M26" s="71">
        <f>L26*E26</f>
        <v>0</v>
      </c>
      <c r="N26" s="72">
        <v>0.04</v>
      </c>
      <c r="O26" s="72">
        <f>G26*N26</f>
        <v>0</v>
      </c>
      <c r="P26" s="153" t="s">
        <v>153</v>
      </c>
      <c r="Q26" s="74">
        <v>4607070499817</v>
      </c>
      <c r="R26" s="44"/>
      <c r="S26" s="1"/>
      <c r="T26" s="9"/>
      <c r="U26" s="21">
        <f t="shared" si="13"/>
        <v>459</v>
      </c>
      <c r="V26" s="13"/>
      <c r="W26" s="13"/>
      <c r="X26" s="13"/>
    </row>
    <row r="27" spans="1:24" s="4" customFormat="1" ht="125.25" customHeight="1">
      <c r="A27" s="75" t="s">
        <v>177</v>
      </c>
      <c r="B27" s="76" t="s">
        <v>178</v>
      </c>
      <c r="C27" s="67"/>
      <c r="D27" s="66" t="s">
        <v>172</v>
      </c>
      <c r="E27" s="67">
        <f>G27/F27</f>
        <v>0</v>
      </c>
      <c r="F27" s="67">
        <v>22</v>
      </c>
      <c r="G27" s="37"/>
      <c r="H27" s="69">
        <v>450</v>
      </c>
      <c r="I27" s="70">
        <f t="shared" si="0"/>
        <v>450</v>
      </c>
      <c r="J27" s="78">
        <f>I27*G27</f>
        <v>0</v>
      </c>
      <c r="K27" s="78">
        <f>G27*H27</f>
        <v>0</v>
      </c>
      <c r="L27" s="67">
        <v>0.02</v>
      </c>
      <c r="M27" s="71">
        <f>L27*E27</f>
        <v>0</v>
      </c>
      <c r="N27" s="72">
        <v>0.01</v>
      </c>
      <c r="O27" s="72">
        <f>G27*N27</f>
        <v>0</v>
      </c>
      <c r="P27" s="153" t="s">
        <v>179</v>
      </c>
      <c r="Q27" s="74">
        <v>4630199640068</v>
      </c>
      <c r="R27" s="44"/>
      <c r="S27" s="1"/>
      <c r="T27" s="9"/>
      <c r="U27" s="21">
        <f t="shared" si="13"/>
        <v>765</v>
      </c>
      <c r="V27" s="13"/>
      <c r="W27" s="13"/>
      <c r="X27" s="13"/>
    </row>
    <row r="28" spans="1:24" s="4" customFormat="1" ht="125.25" customHeight="1">
      <c r="A28" s="75" t="s">
        <v>170</v>
      </c>
      <c r="B28" s="76" t="s">
        <v>171</v>
      </c>
      <c r="C28" s="67"/>
      <c r="D28" s="66" t="s">
        <v>172</v>
      </c>
      <c r="E28" s="67">
        <f>G28/F28</f>
        <v>0</v>
      </c>
      <c r="F28" s="67">
        <v>22</v>
      </c>
      <c r="G28" s="37">
        <v>0</v>
      </c>
      <c r="H28" s="69">
        <v>450</v>
      </c>
      <c r="I28" s="70">
        <f t="shared" si="0"/>
        <v>450</v>
      </c>
      <c r="J28" s="78">
        <f>I28*G28</f>
        <v>0</v>
      </c>
      <c r="K28" s="78">
        <f>G28*H28</f>
        <v>0</v>
      </c>
      <c r="L28" s="67">
        <v>0.02</v>
      </c>
      <c r="M28" s="71">
        <f>L28*E28</f>
        <v>0</v>
      </c>
      <c r="N28" s="72">
        <v>0.1</v>
      </c>
      <c r="O28" s="72">
        <f>G28*N28</f>
        <v>0</v>
      </c>
      <c r="P28" s="153" t="s">
        <v>173</v>
      </c>
      <c r="Q28" s="74">
        <v>4630199640075</v>
      </c>
      <c r="R28" s="44"/>
      <c r="S28" s="1"/>
      <c r="T28" s="9"/>
      <c r="U28" s="21">
        <f t="shared" si="13"/>
        <v>765</v>
      </c>
      <c r="V28" s="13"/>
      <c r="W28" s="13"/>
      <c r="X28" s="13"/>
    </row>
    <row r="29" spans="1:24" s="4" customFormat="1" ht="125.25" customHeight="1">
      <c r="A29" s="75" t="s">
        <v>174</v>
      </c>
      <c r="B29" s="76" t="s">
        <v>175</v>
      </c>
      <c r="C29" s="67"/>
      <c r="D29" s="66" t="s">
        <v>172</v>
      </c>
      <c r="E29" s="67">
        <f>G29/F29</f>
        <v>0</v>
      </c>
      <c r="F29" s="67">
        <v>22</v>
      </c>
      <c r="G29" s="37"/>
      <c r="H29" s="69">
        <v>450</v>
      </c>
      <c r="I29" s="70">
        <f t="shared" si="0"/>
        <v>450</v>
      </c>
      <c r="J29" s="78">
        <f>I29*G29</f>
        <v>0</v>
      </c>
      <c r="K29" s="78">
        <f>G29*H29</f>
        <v>0</v>
      </c>
      <c r="L29" s="67">
        <v>0.02</v>
      </c>
      <c r="M29" s="71">
        <f>L29*E29</f>
        <v>0</v>
      </c>
      <c r="N29" s="72">
        <v>0.1</v>
      </c>
      <c r="O29" s="72">
        <f>G29*N29</f>
        <v>0</v>
      </c>
      <c r="P29" s="153" t="s">
        <v>176</v>
      </c>
      <c r="Q29" s="74">
        <v>4630199640082</v>
      </c>
      <c r="R29" s="44"/>
      <c r="S29" s="1"/>
      <c r="T29" s="9"/>
      <c r="U29" s="21">
        <f t="shared" si="13"/>
        <v>765</v>
      </c>
      <c r="V29" s="13"/>
      <c r="W29" s="13"/>
      <c r="X29" s="13"/>
    </row>
    <row r="30" spans="1:24" ht="120" customHeight="1">
      <c r="A30" s="75" t="s">
        <v>23</v>
      </c>
      <c r="B30" s="76" t="s">
        <v>63</v>
      </c>
      <c r="C30" s="65"/>
      <c r="D30" s="66" t="s">
        <v>115</v>
      </c>
      <c r="E30" s="67">
        <f t="shared" si="14"/>
        <v>0</v>
      </c>
      <c r="F30" s="72">
        <v>24</v>
      </c>
      <c r="G30" s="37">
        <v>0</v>
      </c>
      <c r="H30" s="69">
        <v>460</v>
      </c>
      <c r="I30" s="70">
        <f t="shared" si="0"/>
        <v>460</v>
      </c>
      <c r="J30" s="78">
        <f t="shared" si="8"/>
        <v>0</v>
      </c>
      <c r="K30" s="78">
        <f t="shared" si="16"/>
        <v>0</v>
      </c>
      <c r="L30" s="67">
        <v>0.05</v>
      </c>
      <c r="M30" s="71">
        <f t="shared" si="6"/>
        <v>0</v>
      </c>
      <c r="N30" s="72">
        <v>0.12</v>
      </c>
      <c r="O30" s="72">
        <f t="shared" si="7"/>
        <v>0</v>
      </c>
      <c r="P30" s="73" t="s">
        <v>93</v>
      </c>
      <c r="Q30" s="74">
        <v>4607070498209</v>
      </c>
      <c r="R30" s="45"/>
      <c r="S30" s="7" t="s">
        <v>17</v>
      </c>
      <c r="T30" s="10"/>
      <c r="U30" s="21">
        <f t="shared" si="13"/>
        <v>782</v>
      </c>
      <c r="W30" s="13"/>
      <c r="X30" s="13"/>
    </row>
    <row r="31" spans="1:24" ht="120" customHeight="1">
      <c r="A31" s="77" t="s">
        <v>24</v>
      </c>
      <c r="B31" s="76" t="s">
        <v>64</v>
      </c>
      <c r="C31" s="65"/>
      <c r="D31" s="66" t="s">
        <v>116</v>
      </c>
      <c r="E31" s="67">
        <f t="shared" si="14"/>
        <v>0</v>
      </c>
      <c r="F31" s="72">
        <v>24</v>
      </c>
      <c r="G31" s="37">
        <v>0</v>
      </c>
      <c r="H31" s="69">
        <v>590</v>
      </c>
      <c r="I31" s="70">
        <f t="shared" si="0"/>
        <v>590</v>
      </c>
      <c r="J31" s="78">
        <f t="shared" si="8"/>
        <v>0</v>
      </c>
      <c r="K31" s="78">
        <f t="shared" si="16"/>
        <v>0</v>
      </c>
      <c r="L31" s="67">
        <v>0.05</v>
      </c>
      <c r="M31" s="71">
        <f t="shared" si="6"/>
        <v>0</v>
      </c>
      <c r="N31" s="72">
        <v>0.15</v>
      </c>
      <c r="O31" s="72">
        <f t="shared" si="7"/>
        <v>0</v>
      </c>
      <c r="P31" s="73" t="s">
        <v>94</v>
      </c>
      <c r="Q31" s="74">
        <v>4607070498216</v>
      </c>
      <c r="R31" s="45"/>
      <c r="S31" s="6" t="s">
        <v>17</v>
      </c>
      <c r="T31" s="10"/>
      <c r="U31" s="21">
        <f t="shared" si="13"/>
        <v>1003</v>
      </c>
      <c r="W31" s="13"/>
      <c r="X31" s="13"/>
    </row>
    <row r="32" spans="1:24" ht="120" customHeight="1">
      <c r="A32" s="75" t="s">
        <v>25</v>
      </c>
      <c r="B32" s="76" t="s">
        <v>65</v>
      </c>
      <c r="C32" s="65"/>
      <c r="D32" s="66" t="s">
        <v>117</v>
      </c>
      <c r="E32" s="67">
        <f t="shared" si="14"/>
        <v>0</v>
      </c>
      <c r="F32" s="72">
        <v>24</v>
      </c>
      <c r="G32" s="37">
        <v>0</v>
      </c>
      <c r="H32" s="69">
        <v>430</v>
      </c>
      <c r="I32" s="70">
        <f t="shared" si="0"/>
        <v>430</v>
      </c>
      <c r="J32" s="78">
        <f t="shared" si="8"/>
        <v>0</v>
      </c>
      <c r="K32" s="78">
        <f t="shared" si="16"/>
        <v>0</v>
      </c>
      <c r="L32" s="67">
        <v>0.05</v>
      </c>
      <c r="M32" s="71">
        <f t="shared" si="6"/>
        <v>0</v>
      </c>
      <c r="N32" s="72">
        <v>0.14000000000000001</v>
      </c>
      <c r="O32" s="72">
        <f t="shared" si="7"/>
        <v>0</v>
      </c>
      <c r="P32" s="73" t="s">
        <v>95</v>
      </c>
      <c r="Q32" s="74">
        <v>4607070498223</v>
      </c>
      <c r="R32" s="45"/>
      <c r="S32" s="6" t="s">
        <v>17</v>
      </c>
      <c r="T32" s="10"/>
      <c r="U32" s="21">
        <f t="shared" si="13"/>
        <v>731</v>
      </c>
      <c r="W32" s="13"/>
      <c r="X32" s="13"/>
    </row>
    <row r="33" spans="1:24" ht="120" customHeight="1">
      <c r="A33" s="77" t="s">
        <v>26</v>
      </c>
      <c r="B33" s="76" t="s">
        <v>66</v>
      </c>
      <c r="C33" s="79"/>
      <c r="D33" s="66" t="s">
        <v>118</v>
      </c>
      <c r="E33" s="67">
        <f t="shared" si="14"/>
        <v>0</v>
      </c>
      <c r="F33" s="72">
        <v>16</v>
      </c>
      <c r="G33" s="37">
        <v>0</v>
      </c>
      <c r="H33" s="69">
        <v>440</v>
      </c>
      <c r="I33" s="70">
        <f t="shared" si="0"/>
        <v>440</v>
      </c>
      <c r="J33" s="78">
        <f t="shared" si="8"/>
        <v>0</v>
      </c>
      <c r="K33" s="78">
        <f t="shared" si="16"/>
        <v>0</v>
      </c>
      <c r="L33" s="67">
        <v>0.02</v>
      </c>
      <c r="M33" s="71">
        <f t="shared" si="6"/>
        <v>0</v>
      </c>
      <c r="N33" s="72">
        <v>0.09</v>
      </c>
      <c r="O33" s="72">
        <f t="shared" si="7"/>
        <v>0</v>
      </c>
      <c r="P33" s="73" t="s">
        <v>96</v>
      </c>
      <c r="Q33" s="74">
        <v>4607070498254</v>
      </c>
      <c r="R33" s="45"/>
      <c r="S33" s="6" t="s">
        <v>17</v>
      </c>
      <c r="T33" s="10"/>
      <c r="U33" s="21">
        <f t="shared" si="13"/>
        <v>748</v>
      </c>
      <c r="W33" s="13"/>
      <c r="X33" s="13"/>
    </row>
    <row r="34" spans="1:24" ht="120" customHeight="1">
      <c r="A34" s="75" t="s">
        <v>30</v>
      </c>
      <c r="B34" s="80" t="s">
        <v>67</v>
      </c>
      <c r="C34" s="65"/>
      <c r="D34" s="66" t="s">
        <v>119</v>
      </c>
      <c r="E34" s="67">
        <f t="shared" si="14"/>
        <v>0</v>
      </c>
      <c r="F34" s="81">
        <v>16</v>
      </c>
      <c r="G34" s="38">
        <v>0</v>
      </c>
      <c r="H34" s="69">
        <v>460</v>
      </c>
      <c r="I34" s="70">
        <f t="shared" si="0"/>
        <v>460</v>
      </c>
      <c r="J34" s="78">
        <f t="shared" si="8"/>
        <v>0</v>
      </c>
      <c r="K34" s="78">
        <f t="shared" si="16"/>
        <v>0</v>
      </c>
      <c r="L34" s="67">
        <v>0.02</v>
      </c>
      <c r="M34" s="71">
        <f t="shared" si="6"/>
        <v>0</v>
      </c>
      <c r="N34" s="72">
        <v>0.09</v>
      </c>
      <c r="O34" s="72">
        <f t="shared" si="7"/>
        <v>0</v>
      </c>
      <c r="P34" s="73" t="s">
        <v>97</v>
      </c>
      <c r="Q34" s="74">
        <v>4607070498261</v>
      </c>
      <c r="R34" s="45"/>
      <c r="S34" s="6" t="s">
        <v>17</v>
      </c>
      <c r="T34" s="10"/>
      <c r="U34" s="21">
        <f t="shared" si="13"/>
        <v>782</v>
      </c>
      <c r="W34" s="13"/>
      <c r="X34" s="13"/>
    </row>
    <row r="35" spans="1:24" ht="120" customHeight="1">
      <c r="A35" s="77" t="s">
        <v>31</v>
      </c>
      <c r="B35" s="64" t="s">
        <v>141</v>
      </c>
      <c r="C35" s="65"/>
      <c r="D35" s="66" t="s">
        <v>120</v>
      </c>
      <c r="E35" s="67">
        <f t="shared" si="14"/>
        <v>0</v>
      </c>
      <c r="F35" s="68">
        <v>20</v>
      </c>
      <c r="G35" s="37">
        <v>0</v>
      </c>
      <c r="H35" s="69">
        <v>430</v>
      </c>
      <c r="I35" s="70">
        <f t="shared" si="0"/>
        <v>430</v>
      </c>
      <c r="J35" s="78">
        <f t="shared" si="8"/>
        <v>0</v>
      </c>
      <c r="K35" s="78">
        <f t="shared" si="16"/>
        <v>0</v>
      </c>
      <c r="L35" s="67">
        <v>0.02</v>
      </c>
      <c r="M35" s="71">
        <f t="shared" si="6"/>
        <v>0</v>
      </c>
      <c r="N35" s="72">
        <v>0.12</v>
      </c>
      <c r="O35" s="72">
        <f t="shared" si="7"/>
        <v>0</v>
      </c>
      <c r="P35" s="73" t="s">
        <v>98</v>
      </c>
      <c r="Q35" s="74">
        <v>4607070498285</v>
      </c>
      <c r="R35" s="43"/>
      <c r="S35" s="1" t="s">
        <v>17</v>
      </c>
      <c r="T35" s="9"/>
      <c r="U35" s="20">
        <f t="shared" ref="U35:U44" si="17">(H35*0.7)+H35</f>
        <v>731</v>
      </c>
      <c r="W35" s="13"/>
      <c r="X35" s="13"/>
    </row>
    <row r="36" spans="1:24" ht="120" customHeight="1">
      <c r="A36" s="75" t="s">
        <v>32</v>
      </c>
      <c r="B36" s="64" t="s">
        <v>68</v>
      </c>
      <c r="C36" s="65"/>
      <c r="D36" s="66" t="s">
        <v>121</v>
      </c>
      <c r="E36" s="67">
        <f t="shared" si="14"/>
        <v>0</v>
      </c>
      <c r="F36" s="68">
        <v>20</v>
      </c>
      <c r="G36" s="37">
        <v>0</v>
      </c>
      <c r="H36" s="69">
        <v>430</v>
      </c>
      <c r="I36" s="70">
        <f t="shared" si="0"/>
        <v>430</v>
      </c>
      <c r="J36" s="78">
        <f t="shared" si="8"/>
        <v>0</v>
      </c>
      <c r="K36" s="78">
        <f t="shared" si="16"/>
        <v>0</v>
      </c>
      <c r="L36" s="67">
        <v>0.02</v>
      </c>
      <c r="M36" s="71">
        <f t="shared" si="6"/>
        <v>0</v>
      </c>
      <c r="N36" s="72">
        <v>0.12</v>
      </c>
      <c r="O36" s="72">
        <f t="shared" si="7"/>
        <v>0</v>
      </c>
      <c r="P36" s="73" t="s">
        <v>99</v>
      </c>
      <c r="Q36" s="74">
        <v>4607070498292</v>
      </c>
      <c r="R36" s="43"/>
      <c r="S36" s="1" t="s">
        <v>17</v>
      </c>
      <c r="T36" s="9"/>
      <c r="U36" s="20">
        <f t="shared" si="17"/>
        <v>731</v>
      </c>
      <c r="W36" s="13"/>
      <c r="X36" s="13"/>
    </row>
    <row r="37" spans="1:24" ht="120" customHeight="1">
      <c r="A37" s="77" t="s">
        <v>44</v>
      </c>
      <c r="B37" s="64" t="s">
        <v>69</v>
      </c>
      <c r="C37" s="65"/>
      <c r="D37" s="66" t="s">
        <v>122</v>
      </c>
      <c r="E37" s="67">
        <v>0</v>
      </c>
      <c r="F37" s="68">
        <v>16</v>
      </c>
      <c r="G37" s="37">
        <v>0</v>
      </c>
      <c r="H37" s="69">
        <v>480</v>
      </c>
      <c r="I37" s="70">
        <f t="shared" si="0"/>
        <v>480</v>
      </c>
      <c r="J37" s="78">
        <f t="shared" si="8"/>
        <v>0</v>
      </c>
      <c r="K37" s="78">
        <f t="shared" si="16"/>
        <v>0</v>
      </c>
      <c r="L37" s="67">
        <v>0.02</v>
      </c>
      <c r="M37" s="71">
        <f t="shared" si="6"/>
        <v>0</v>
      </c>
      <c r="N37" s="72">
        <v>0.09</v>
      </c>
      <c r="O37" s="72">
        <f t="shared" si="7"/>
        <v>0</v>
      </c>
      <c r="P37" s="73" t="s">
        <v>100</v>
      </c>
      <c r="Q37" s="74">
        <v>4607070498155</v>
      </c>
      <c r="R37" s="43"/>
      <c r="S37" s="11" t="s">
        <v>16</v>
      </c>
      <c r="T37" s="9"/>
      <c r="U37" s="20">
        <f>(H37*0.7)+H37</f>
        <v>816</v>
      </c>
      <c r="W37" s="13"/>
      <c r="X37" s="13"/>
    </row>
    <row r="38" spans="1:24" s="4" customFormat="1" ht="120" customHeight="1">
      <c r="A38" s="77" t="s">
        <v>40</v>
      </c>
      <c r="B38" s="76" t="s">
        <v>70</v>
      </c>
      <c r="C38" s="67"/>
      <c r="D38" s="66" t="s">
        <v>122</v>
      </c>
      <c r="E38" s="67">
        <f>G38/F38</f>
        <v>0</v>
      </c>
      <c r="F38" s="67">
        <v>16</v>
      </c>
      <c r="G38" s="37">
        <v>0</v>
      </c>
      <c r="H38" s="69">
        <v>480</v>
      </c>
      <c r="I38" s="70">
        <f t="shared" si="0"/>
        <v>480</v>
      </c>
      <c r="J38" s="78">
        <f t="shared" si="8"/>
        <v>0</v>
      </c>
      <c r="K38" s="78">
        <f t="shared" si="16"/>
        <v>0</v>
      </c>
      <c r="L38" s="67">
        <v>0.02</v>
      </c>
      <c r="M38" s="71">
        <f t="shared" si="6"/>
        <v>0</v>
      </c>
      <c r="N38" s="72">
        <v>0.09</v>
      </c>
      <c r="O38" s="72">
        <f t="shared" si="7"/>
        <v>0</v>
      </c>
      <c r="P38" s="73" t="s">
        <v>101</v>
      </c>
      <c r="Q38" s="74">
        <v>4607070498315</v>
      </c>
      <c r="R38" s="44"/>
      <c r="S38" s="11" t="s">
        <v>16</v>
      </c>
      <c r="T38" s="9"/>
      <c r="U38" s="21">
        <f>(H38*0.7)+H38</f>
        <v>816</v>
      </c>
      <c r="V38" s="13"/>
      <c r="W38" s="13"/>
      <c r="X38" s="13"/>
    </row>
    <row r="39" spans="1:24" s="4" customFormat="1" ht="120" customHeight="1">
      <c r="A39" s="75" t="s">
        <v>41</v>
      </c>
      <c r="B39" s="76" t="s">
        <v>71</v>
      </c>
      <c r="C39" s="67"/>
      <c r="D39" s="66" t="s">
        <v>123</v>
      </c>
      <c r="E39" s="67">
        <f>G39/F39</f>
        <v>0</v>
      </c>
      <c r="F39" s="67">
        <v>16</v>
      </c>
      <c r="G39" s="37">
        <v>0</v>
      </c>
      <c r="H39" s="69">
        <v>480</v>
      </c>
      <c r="I39" s="70">
        <f t="shared" si="0"/>
        <v>480</v>
      </c>
      <c r="J39" s="78">
        <f t="shared" si="8"/>
        <v>0</v>
      </c>
      <c r="K39" s="78">
        <f t="shared" si="16"/>
        <v>0</v>
      </c>
      <c r="L39" s="67">
        <v>0.02</v>
      </c>
      <c r="M39" s="71">
        <f t="shared" si="6"/>
        <v>0</v>
      </c>
      <c r="N39" s="72">
        <v>0.09</v>
      </c>
      <c r="O39" s="72">
        <f t="shared" si="7"/>
        <v>0</v>
      </c>
      <c r="P39" s="73" t="s">
        <v>102</v>
      </c>
      <c r="Q39" s="74">
        <v>4607070498377</v>
      </c>
      <c r="R39" s="44"/>
      <c r="S39" s="11" t="s">
        <v>16</v>
      </c>
      <c r="T39" s="9"/>
      <c r="U39" s="21">
        <f>(H39*0.7)+H39</f>
        <v>816</v>
      </c>
      <c r="V39" s="13"/>
      <c r="W39" s="13"/>
      <c r="X39" s="13"/>
    </row>
    <row r="40" spans="1:24" s="4" customFormat="1" ht="120" customHeight="1">
      <c r="A40" s="82" t="s">
        <v>42</v>
      </c>
      <c r="B40" s="83" t="s">
        <v>142</v>
      </c>
      <c r="C40" s="67"/>
      <c r="D40" s="66" t="s">
        <v>124</v>
      </c>
      <c r="E40" s="84">
        <f>G40/F40</f>
        <v>0</v>
      </c>
      <c r="F40" s="84">
        <v>16</v>
      </c>
      <c r="G40" s="39">
        <v>0</v>
      </c>
      <c r="H40" s="69">
        <v>480</v>
      </c>
      <c r="I40" s="70">
        <f t="shared" si="0"/>
        <v>480</v>
      </c>
      <c r="J40" s="78">
        <f t="shared" si="8"/>
        <v>0</v>
      </c>
      <c r="K40" s="78">
        <f t="shared" si="16"/>
        <v>0</v>
      </c>
      <c r="L40" s="67">
        <v>0.02</v>
      </c>
      <c r="M40" s="71">
        <f t="shared" si="6"/>
        <v>0</v>
      </c>
      <c r="N40" s="72">
        <v>0.09</v>
      </c>
      <c r="O40" s="72">
        <f t="shared" si="7"/>
        <v>0</v>
      </c>
      <c r="P40" s="73" t="s">
        <v>103</v>
      </c>
      <c r="Q40" s="74">
        <v>4607070498384</v>
      </c>
      <c r="R40" s="46"/>
      <c r="S40" s="14" t="s">
        <v>16</v>
      </c>
      <c r="T40" s="9"/>
      <c r="U40" s="22">
        <f>(H40*0.7)+H40</f>
        <v>816</v>
      </c>
      <c r="V40" s="13"/>
      <c r="W40" s="13"/>
      <c r="X40" s="13"/>
    </row>
    <row r="41" spans="1:24" s="4" customFormat="1" ht="120" customHeight="1">
      <c r="A41" s="75" t="s">
        <v>43</v>
      </c>
      <c r="B41" s="76" t="s">
        <v>72</v>
      </c>
      <c r="C41" s="67"/>
      <c r="D41" s="66" t="s">
        <v>123</v>
      </c>
      <c r="E41" s="67">
        <f>G41/F41</f>
        <v>0</v>
      </c>
      <c r="F41" s="67">
        <v>16</v>
      </c>
      <c r="G41" s="37">
        <v>0</v>
      </c>
      <c r="H41" s="69">
        <v>480</v>
      </c>
      <c r="I41" s="70">
        <f t="shared" si="0"/>
        <v>480</v>
      </c>
      <c r="J41" s="78">
        <f t="shared" si="8"/>
        <v>0</v>
      </c>
      <c r="K41" s="78">
        <f t="shared" si="16"/>
        <v>0</v>
      </c>
      <c r="L41" s="67">
        <v>0.02</v>
      </c>
      <c r="M41" s="71">
        <f t="shared" si="6"/>
        <v>0</v>
      </c>
      <c r="N41" s="72">
        <v>0.09</v>
      </c>
      <c r="O41" s="72">
        <f t="shared" si="7"/>
        <v>0</v>
      </c>
      <c r="P41" s="73" t="s">
        <v>104</v>
      </c>
      <c r="Q41" s="74">
        <v>4607070498391</v>
      </c>
      <c r="R41" s="44"/>
      <c r="S41" s="1" t="s">
        <v>17</v>
      </c>
      <c r="T41" s="15"/>
      <c r="U41" s="21">
        <f>(H41*0.7)+H41</f>
        <v>816</v>
      </c>
      <c r="V41" s="13"/>
      <c r="W41" s="13"/>
      <c r="X41" s="13"/>
    </row>
    <row r="42" spans="1:24" ht="120" customHeight="1">
      <c r="A42" s="75" t="s">
        <v>36</v>
      </c>
      <c r="B42" s="64" t="s">
        <v>143</v>
      </c>
      <c r="C42" s="65"/>
      <c r="D42" s="66" t="s">
        <v>125</v>
      </c>
      <c r="E42" s="67">
        <f t="shared" si="14"/>
        <v>0</v>
      </c>
      <c r="F42" s="68">
        <v>20</v>
      </c>
      <c r="G42" s="37">
        <v>0</v>
      </c>
      <c r="H42" s="69">
        <v>440</v>
      </c>
      <c r="I42" s="70">
        <f t="shared" si="0"/>
        <v>440</v>
      </c>
      <c r="J42" s="78">
        <f t="shared" si="8"/>
        <v>0</v>
      </c>
      <c r="K42" s="78">
        <f t="shared" si="16"/>
        <v>0</v>
      </c>
      <c r="L42" s="67">
        <v>0.05</v>
      </c>
      <c r="M42" s="71">
        <f t="shared" si="6"/>
        <v>0</v>
      </c>
      <c r="N42" s="72">
        <v>7.0000000000000007E-2</v>
      </c>
      <c r="O42" s="72">
        <f t="shared" si="7"/>
        <v>0</v>
      </c>
      <c r="P42" s="73" t="s">
        <v>105</v>
      </c>
      <c r="Q42" s="74">
        <v>4607070498346</v>
      </c>
      <c r="R42" s="43"/>
      <c r="S42" s="1" t="s">
        <v>17</v>
      </c>
      <c r="T42" s="9"/>
      <c r="U42" s="20">
        <f t="shared" si="17"/>
        <v>748</v>
      </c>
      <c r="W42" s="13"/>
      <c r="X42" s="13"/>
    </row>
    <row r="43" spans="1:24" ht="120" customHeight="1">
      <c r="A43" s="63" t="s">
        <v>37</v>
      </c>
      <c r="B43" s="64" t="s">
        <v>144</v>
      </c>
      <c r="C43" s="65"/>
      <c r="D43" s="66" t="s">
        <v>125</v>
      </c>
      <c r="E43" s="67">
        <f t="shared" si="14"/>
        <v>0</v>
      </c>
      <c r="F43" s="68">
        <v>20</v>
      </c>
      <c r="G43" s="37">
        <v>0</v>
      </c>
      <c r="H43" s="69">
        <v>440</v>
      </c>
      <c r="I43" s="70">
        <f t="shared" si="0"/>
        <v>440</v>
      </c>
      <c r="J43" s="78">
        <f t="shared" si="8"/>
        <v>0</v>
      </c>
      <c r="K43" s="78">
        <f t="shared" si="16"/>
        <v>0</v>
      </c>
      <c r="L43" s="67">
        <v>0.05</v>
      </c>
      <c r="M43" s="71">
        <f t="shared" si="6"/>
        <v>0</v>
      </c>
      <c r="N43" s="72">
        <v>7.0000000000000007E-2</v>
      </c>
      <c r="O43" s="72">
        <f t="shared" si="7"/>
        <v>0</v>
      </c>
      <c r="P43" s="73" t="s">
        <v>106</v>
      </c>
      <c r="Q43" s="74">
        <v>4607070498353</v>
      </c>
      <c r="R43" s="43"/>
      <c r="S43" s="1" t="s">
        <v>17</v>
      </c>
      <c r="T43" s="9"/>
      <c r="U43" s="20">
        <f t="shared" si="17"/>
        <v>748</v>
      </c>
      <c r="W43" s="13"/>
      <c r="X43" s="13"/>
    </row>
    <row r="44" spans="1:24" ht="120" customHeight="1">
      <c r="A44" s="85" t="s">
        <v>38</v>
      </c>
      <c r="B44" s="86" t="s">
        <v>145</v>
      </c>
      <c r="C44" s="87"/>
      <c r="D44" s="66" t="s">
        <v>125</v>
      </c>
      <c r="E44" s="84">
        <f t="shared" si="14"/>
        <v>0</v>
      </c>
      <c r="F44" s="88">
        <v>20</v>
      </c>
      <c r="G44" s="39">
        <v>0</v>
      </c>
      <c r="H44" s="89">
        <v>440</v>
      </c>
      <c r="I44" s="70">
        <f t="shared" si="0"/>
        <v>440</v>
      </c>
      <c r="J44" s="78">
        <f t="shared" si="8"/>
        <v>0</v>
      </c>
      <c r="K44" s="78">
        <f t="shared" si="16"/>
        <v>0</v>
      </c>
      <c r="L44" s="67">
        <v>0.05</v>
      </c>
      <c r="M44" s="71">
        <f t="shared" si="6"/>
        <v>0</v>
      </c>
      <c r="N44" s="72">
        <v>7.0000000000000007E-2</v>
      </c>
      <c r="O44" s="72">
        <f t="shared" si="7"/>
        <v>0</v>
      </c>
      <c r="P44" s="73" t="s">
        <v>107</v>
      </c>
      <c r="Q44" s="74">
        <v>4607070498360</v>
      </c>
      <c r="R44" s="47"/>
      <c r="S44" s="15" t="s">
        <v>17</v>
      </c>
      <c r="T44" s="9"/>
      <c r="U44" s="26">
        <f t="shared" si="17"/>
        <v>748</v>
      </c>
      <c r="W44" s="13"/>
      <c r="X44" s="13"/>
    </row>
    <row r="45" spans="1:24" ht="120" customHeight="1" thickBot="1">
      <c r="A45" s="90" t="s">
        <v>39</v>
      </c>
      <c r="B45" s="91" t="s">
        <v>73</v>
      </c>
      <c r="C45" s="92"/>
      <c r="D45" s="93" t="s">
        <v>126</v>
      </c>
      <c r="E45" s="94">
        <f>G45/F45</f>
        <v>0</v>
      </c>
      <c r="F45" s="95">
        <v>24</v>
      </c>
      <c r="G45" s="50">
        <v>0</v>
      </c>
      <c r="H45" s="96">
        <v>610</v>
      </c>
      <c r="I45" s="97">
        <f t="shared" si="0"/>
        <v>610</v>
      </c>
      <c r="J45" s="78">
        <f t="shared" si="8"/>
        <v>0</v>
      </c>
      <c r="K45" s="78">
        <f t="shared" si="16"/>
        <v>0</v>
      </c>
      <c r="L45" s="67">
        <v>0.05</v>
      </c>
      <c r="M45" s="71">
        <f t="shared" si="6"/>
        <v>0</v>
      </c>
      <c r="N45" s="72">
        <v>0.06</v>
      </c>
      <c r="O45" s="98">
        <f t="shared" si="7"/>
        <v>0</v>
      </c>
      <c r="P45" s="99" t="s">
        <v>108</v>
      </c>
      <c r="Q45" s="100">
        <v>4607070498407</v>
      </c>
      <c r="R45" s="43"/>
      <c r="S45" s="1" t="s">
        <v>17</v>
      </c>
      <c r="T45" s="27"/>
      <c r="U45" s="20">
        <f>(H45*0.7)+H45</f>
        <v>1037</v>
      </c>
      <c r="W45" s="13"/>
      <c r="X45" s="13"/>
    </row>
    <row r="46" spans="1:24" s="4" customFormat="1" ht="43.5" customHeight="1">
      <c r="A46" s="101"/>
      <c r="B46" s="52"/>
      <c r="C46" s="102"/>
      <c r="D46" s="103"/>
      <c r="E46" s="52"/>
      <c r="F46" s="52"/>
      <c r="G46" s="52"/>
      <c r="H46" s="52"/>
      <c r="I46" s="104"/>
      <c r="J46" s="52"/>
      <c r="K46" s="52"/>
      <c r="L46" s="52"/>
      <c r="M46" s="104"/>
      <c r="N46" s="105"/>
      <c r="O46" s="105"/>
      <c r="P46" s="105"/>
      <c r="Q46" s="106"/>
      <c r="R46" s="23"/>
      <c r="S46" s="9"/>
      <c r="T46" s="9"/>
      <c r="U46" s="24"/>
      <c r="V46" s="25"/>
    </row>
    <row r="47" spans="1:24" s="5" customFormat="1" ht="41.25" customHeight="1">
      <c r="A47" s="107"/>
      <c r="B47" s="108"/>
      <c r="C47" s="53"/>
      <c r="D47" s="109"/>
      <c r="E47" s="109">
        <f>SUM(E4:E45)</f>
        <v>0</v>
      </c>
      <c r="F47" s="53"/>
      <c r="G47" s="53"/>
      <c r="H47" s="110"/>
      <c r="I47" s="111"/>
      <c r="J47" s="112">
        <f>SUM(J4:J45)</f>
        <v>0</v>
      </c>
      <c r="K47" s="112">
        <f>SUM(K4:K45)</f>
        <v>0</v>
      </c>
      <c r="L47" s="112"/>
      <c r="M47" s="112">
        <f>SUM(M4:M45)</f>
        <v>0</v>
      </c>
      <c r="N47" s="113"/>
      <c r="O47" s="109">
        <f>SUM(O4:O45)</f>
        <v>0</v>
      </c>
      <c r="P47" s="114"/>
      <c r="Q47" s="115"/>
      <c r="R47" s="3"/>
      <c r="S47" s="2"/>
      <c r="T47" s="4"/>
      <c r="U47" s="2"/>
      <c r="V47" s="13"/>
    </row>
    <row r="48" spans="1:24" s="5" customFormat="1" ht="69" customHeight="1">
      <c r="A48" s="116"/>
      <c r="B48" s="117"/>
      <c r="C48" s="54"/>
      <c r="D48" s="54"/>
      <c r="E48" s="54"/>
      <c r="F48" s="54"/>
      <c r="G48" s="54"/>
      <c r="H48" s="54"/>
      <c r="I48" s="118"/>
      <c r="J48" s="119" t="s">
        <v>1</v>
      </c>
      <c r="K48" s="120" t="s">
        <v>2</v>
      </c>
      <c r="L48" s="121"/>
      <c r="M48" s="122"/>
      <c r="N48" s="123"/>
      <c r="O48" s="123"/>
      <c r="P48" s="114"/>
      <c r="Q48" s="124"/>
      <c r="R48" s="9"/>
      <c r="S48" s="4"/>
      <c r="T48" s="4"/>
      <c r="U48" s="2"/>
      <c r="V48" s="13"/>
    </row>
    <row r="49" spans="1:22" s="5" customFormat="1" ht="37.5" customHeight="1">
      <c r="A49" s="125"/>
      <c r="B49" s="126" t="s">
        <v>3</v>
      </c>
      <c r="C49" s="127"/>
      <c r="D49" s="128"/>
      <c r="E49" s="40"/>
      <c r="F49" s="129"/>
      <c r="G49" s="55">
        <v>0</v>
      </c>
      <c r="H49" s="129" t="s">
        <v>4</v>
      </c>
      <c r="I49" s="130"/>
      <c r="J49" s="112">
        <f>SUM(J4:J45)</f>
        <v>0</v>
      </c>
      <c r="K49" s="112">
        <f>SUM(K4:K45)</f>
        <v>0</v>
      </c>
      <c r="L49" s="131"/>
      <c r="M49" s="113"/>
      <c r="N49" s="123"/>
      <c r="O49" s="123"/>
      <c r="P49" s="114"/>
      <c r="Q49" s="124"/>
      <c r="R49" s="9"/>
      <c r="S49" s="4"/>
      <c r="T49" s="4"/>
      <c r="V49" s="13"/>
    </row>
    <row r="50" spans="1:22" ht="39.75" customHeight="1">
      <c r="A50" s="116"/>
      <c r="B50" s="132"/>
      <c r="C50" s="56"/>
      <c r="D50" s="56"/>
      <c r="E50" s="133"/>
      <c r="F50" s="133"/>
      <c r="G50" s="56"/>
      <c r="H50" s="56" t="s">
        <v>5</v>
      </c>
      <c r="I50" s="134"/>
      <c r="J50" s="135"/>
      <c r="K50" s="56"/>
      <c r="L50" s="56"/>
      <c r="M50" s="136"/>
      <c r="N50" s="137"/>
      <c r="O50" s="137"/>
      <c r="P50" s="105"/>
      <c r="Q50" s="124"/>
      <c r="R50" s="9"/>
      <c r="S50" s="4"/>
      <c r="U50" s="5"/>
    </row>
    <row r="51" spans="1:22" ht="74.25" customHeight="1">
      <c r="A51" s="125"/>
      <c r="B51" s="138" t="s">
        <v>6</v>
      </c>
      <c r="C51" s="139"/>
      <c r="D51" s="140"/>
      <c r="E51" s="141"/>
      <c r="F51" s="57"/>
      <c r="G51" s="57"/>
      <c r="H51" s="57"/>
      <c r="I51" s="130"/>
      <c r="J51" s="142"/>
      <c r="K51" s="143">
        <f>J49</f>
        <v>0</v>
      </c>
      <c r="L51" s="144"/>
      <c r="M51" s="113"/>
      <c r="N51" s="145"/>
      <c r="O51" s="145"/>
      <c r="P51" s="114"/>
      <c r="Q51" s="124"/>
      <c r="R51" s="9"/>
      <c r="S51" s="4"/>
      <c r="U51" s="5"/>
    </row>
    <row r="52" spans="1:22">
      <c r="A52" s="16"/>
      <c r="B52" s="35"/>
      <c r="C52" s="4"/>
      <c r="D52" s="28"/>
      <c r="E52" s="4"/>
      <c r="F52" s="4"/>
      <c r="G52" s="4"/>
      <c r="I52" s="17"/>
      <c r="J52" s="4"/>
      <c r="K52" s="4"/>
      <c r="M52" s="4"/>
      <c r="N52" s="4"/>
      <c r="O52" s="4"/>
      <c r="P52" s="4"/>
      <c r="Q52" s="9"/>
      <c r="R52" s="9"/>
      <c r="S52" s="4"/>
      <c r="U52" s="5"/>
    </row>
    <row r="53" spans="1:22">
      <c r="A53" s="16"/>
      <c r="B53" s="35"/>
      <c r="C53" s="4"/>
      <c r="D53" s="28"/>
      <c r="E53" s="4"/>
      <c r="F53" s="4"/>
      <c r="G53" s="4"/>
      <c r="I53" s="17"/>
      <c r="J53" s="4"/>
      <c r="K53" s="4"/>
      <c r="M53" s="4"/>
      <c r="N53" s="4"/>
      <c r="O53" s="4"/>
      <c r="P53" s="4"/>
      <c r="Q53" s="9"/>
      <c r="R53" s="9"/>
      <c r="S53" s="4"/>
    </row>
  </sheetData>
  <protectedRanges>
    <protectedRange sqref="G3 G5:G49" name="Диапазон1"/>
    <protectedRange sqref="G4" name="Диапазон1_1"/>
  </protectedRanges>
  <autoFilter ref="A3:S51"/>
  <customSheetViews>
    <customSheetView guid="{2CBA4BEA-7D7F-4527-B7E8-4234401118D5}" scale="60" showAutoFilter="1" hiddenColumns="1">
      <pane ySplit="3" topLeftCell="A4" activePane="bottomLeft" state="frozen"/>
      <selection pane="bottomLeft" activeCell="F25" sqref="F25"/>
      <pageMargins left="0.25" right="0.25" top="0.75" bottom="0.75" header="0.3" footer="0.3"/>
      <pageSetup paperSize="9" scale="40" firstPageNumber="0" fitToHeight="0" orientation="portrait"/>
      <headerFooter alignWithMargins="0"/>
      <autoFilter ref="B1:T1"/>
    </customSheetView>
  </customSheetViews>
  <mergeCells count="3">
    <mergeCell ref="C2:M2"/>
    <mergeCell ref="A2:B2"/>
    <mergeCell ref="A1:U1"/>
  </mergeCells>
  <phoneticPr fontId="22" type="noConversion"/>
  <hyperlinks>
    <hyperlink ref="P6" r:id="rId1"/>
    <hyperlink ref="P7" r:id="rId2"/>
    <hyperlink ref="P8" r:id="rId3"/>
    <hyperlink ref="P9" r:id="rId4"/>
    <hyperlink ref="P10" r:id="rId5"/>
    <hyperlink ref="P11" r:id="rId6"/>
    <hyperlink ref="P12" r:id="rId7"/>
    <hyperlink ref="P13" r:id="rId8"/>
    <hyperlink ref="P14" r:id="rId9"/>
    <hyperlink ref="P15" r:id="rId10"/>
    <hyperlink ref="P16" r:id="rId11"/>
    <hyperlink ref="P17" r:id="rId12"/>
    <hyperlink ref="P18" r:id="rId13"/>
    <hyperlink ref="P19" r:id="rId14"/>
    <hyperlink ref="P23" r:id="rId15"/>
    <hyperlink ref="P24" r:id="rId16"/>
    <hyperlink ref="P25" r:id="rId17"/>
    <hyperlink ref="P30" r:id="rId18"/>
    <hyperlink ref="P31" r:id="rId19"/>
    <hyperlink ref="P32" r:id="rId20"/>
    <hyperlink ref="P33" r:id="rId21"/>
    <hyperlink ref="P34" r:id="rId22"/>
    <hyperlink ref="P35" r:id="rId23"/>
    <hyperlink ref="P36" r:id="rId24"/>
    <hyperlink ref="P37" r:id="rId25"/>
    <hyperlink ref="P38" r:id="rId26"/>
    <hyperlink ref="P39" r:id="rId27"/>
    <hyperlink ref="P40" r:id="rId28"/>
    <hyperlink ref="P41" r:id="rId29"/>
    <hyperlink ref="P42" r:id="rId30"/>
    <hyperlink ref="P43" r:id="rId31"/>
    <hyperlink ref="P44" r:id="rId32"/>
    <hyperlink ref="P45" r:id="rId33"/>
    <hyperlink ref="P26" r:id="rId34"/>
    <hyperlink ref="P22" r:id="rId35"/>
    <hyperlink ref="P4" r:id="rId36"/>
    <hyperlink ref="P21" r:id="rId37"/>
    <hyperlink ref="P20" r:id="rId38"/>
    <hyperlink ref="P28" r:id="rId39"/>
    <hyperlink ref="P29" r:id="rId40"/>
    <hyperlink ref="P27" r:id="rId41"/>
  </hyperlinks>
  <pageMargins left="0.25" right="0.25" top="0.75" bottom="0.75" header="0.3" footer="0.3"/>
  <pageSetup paperSize="9" scale="40" firstPageNumber="0" fitToHeight="0" orientation="portrait" r:id="rId42"/>
  <headerFooter alignWithMargins="0"/>
  <drawing r:id="rId4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Кокконен Ольга</dc:creator>
  <cp:lastModifiedBy>RePack by Diakov</cp:lastModifiedBy>
  <cp:lastPrinted>2022-05-25T08:13:16Z</cp:lastPrinted>
  <dcterms:created xsi:type="dcterms:W3CDTF">2015-01-13T12:57:53Z</dcterms:created>
  <dcterms:modified xsi:type="dcterms:W3CDTF">2024-05-30T08:00:40Z</dcterms:modified>
</cp:coreProperties>
</file>